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6C43BD86-E185-4506-9449-78460E66A07F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21" l="1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20" i="18" l="1"/>
  <c r="P53" i="18"/>
  <c r="P55" i="18"/>
  <c r="P54" i="18"/>
  <c r="F84" i="21"/>
  <c r="F86" i="21" s="1"/>
  <c r="F113" i="21"/>
  <c r="F115" i="2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D142" i="3"/>
  <c r="D144" i="3" s="1"/>
  <c r="C142" i="3"/>
  <c r="D113" i="3"/>
  <c r="C113" i="3"/>
  <c r="D84" i="3"/>
  <c r="C84" i="3"/>
  <c r="D55" i="3"/>
  <c r="D57" i="3" s="1"/>
  <c r="C55" i="3"/>
  <c r="C57" i="3" s="1"/>
  <c r="D26" i="3"/>
  <c r="D28" i="3" s="1"/>
  <c r="C26" i="3"/>
  <c r="D142" i="21"/>
  <c r="D144" i="21" s="1"/>
  <c r="C142" i="21"/>
  <c r="C144" i="21" s="1"/>
  <c r="D113" i="21"/>
  <c r="D115" i="21" s="1"/>
  <c r="C113" i="21"/>
  <c r="D84" i="21"/>
  <c r="D86" i="21" s="1"/>
  <c r="C84" i="21"/>
  <c r="C86" i="21" s="1"/>
  <c r="D55" i="21"/>
  <c r="D57" i="21" s="1"/>
  <c r="C55" i="21"/>
  <c r="D26" i="21"/>
  <c r="C26" i="2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P58" i="22" s="1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L146" i="21" s="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B89" i="21"/>
  <c r="L84" i="21"/>
  <c r="K84" i="21"/>
  <c r="J84" i="21"/>
  <c r="I84" i="21"/>
  <c r="H84" i="21"/>
  <c r="G84" i="21"/>
  <c r="E84" i="21"/>
  <c r="E86" i="21" s="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K55" i="21"/>
  <c r="J55" i="21"/>
  <c r="I55" i="21"/>
  <c r="H55" i="21"/>
  <c r="G55" i="21"/>
  <c r="G146" i="21" s="1"/>
  <c r="G148" i="21" s="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H146" i="21" s="1"/>
  <c r="H148" i="21" s="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D28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I179" i="18" s="1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M142" i="18" s="1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M106" i="18" s="1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O70" i="18" s="1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79" i="18" l="1"/>
  <c r="I142" i="18"/>
  <c r="I106" i="18"/>
  <c r="H146" i="3"/>
  <c r="H148" i="3" s="1"/>
  <c r="J146" i="3"/>
  <c r="J148" i="3" s="1"/>
  <c r="M26" i="21"/>
  <c r="M28" i="21" s="1"/>
  <c r="M142" i="3"/>
  <c r="M144" i="3" s="1"/>
  <c r="M113" i="3"/>
  <c r="M115" i="3" s="1"/>
  <c r="K146" i="3"/>
  <c r="K148" i="3" s="1"/>
  <c r="M84" i="3"/>
  <c r="M86" i="3" s="1"/>
  <c r="G146" i="3"/>
  <c r="G148" i="3" s="1"/>
  <c r="M55" i="3"/>
  <c r="M57" i="3" s="1"/>
  <c r="C146" i="3"/>
  <c r="C148" i="3" s="1"/>
  <c r="N179" i="22"/>
  <c r="K146" i="21"/>
  <c r="K148" i="21" s="1"/>
  <c r="M113" i="21"/>
  <c r="M115" i="21" s="1"/>
  <c r="F146" i="21"/>
  <c r="F148" i="21" s="1"/>
  <c r="J146" i="21"/>
  <c r="J148" i="21" s="1"/>
  <c r="C146" i="21"/>
  <c r="C148" i="21" s="1"/>
  <c r="C28" i="21"/>
  <c r="C115" i="3"/>
  <c r="E146" i="3"/>
  <c r="E148" i="3" s="1"/>
  <c r="I146" i="3"/>
  <c r="I148" i="3" s="1"/>
  <c r="E146" i="21"/>
  <c r="E148" i="21" s="1"/>
  <c r="P51" i="18"/>
  <c r="P57" i="18"/>
  <c r="L146" i="3"/>
  <c r="M55" i="21"/>
  <c r="M57" i="21" s="1"/>
  <c r="F146" i="3"/>
  <c r="F148" i="3" s="1"/>
  <c r="D146" i="3"/>
  <c r="D148" i="3" s="1"/>
  <c r="M142" i="21"/>
  <c r="M144" i="21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H71" i="22" s="1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O180" i="18" s="1"/>
  <c r="K179" i="18"/>
  <c r="O34" i="18"/>
  <c r="O107" i="18" s="1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H35" i="22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G107" i="22" l="1"/>
  <c r="J143" i="18"/>
  <c r="G71" i="18"/>
  <c r="O71" i="18"/>
  <c r="G180" i="22"/>
  <c r="O107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<sst xmlns="http://schemas.openxmlformats.org/spreadsheetml/2006/main" count="869" uniqueCount="128">
  <si>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</si>
  <si>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</si>
  <si>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</si>
  <si>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</si>
  <si>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</si>
  <si>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</si>
  <si>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</si>
  <si>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</si>
  <si>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</si>
  <si>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</si>
  <si>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</si>
  <si>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</si>
  <si>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</si>
  <si>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</si>
  <si>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</si>
  <si>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</si>
  <si>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</si>
  <si>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</si>
  <si>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</si>
  <si>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</si>
  <si>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</si>
  <si>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</si>
  <si>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</si>
  <si>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</si>
  <si>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</si>
  <si>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</si>
  <si>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</si>
  <si>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</si>
  <si>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</si>
  <si>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</si>
  <si>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</si>
  <si>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</si>
  <si>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</si>
  <si>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</si>
  <si>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</si>
  <si>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</si>
  <si>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</si>
  <si>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</si>
  <si>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</si>
  <si>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</si>
  <si>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</si>
  <si>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</si>
  <si>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</si>
  <si>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</si>
  <si>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</si>
  <si>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</si>
  <si>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</si>
  <si>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</si>
  <si>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</si>
  <si>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</si>
  <si>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</si>
  <si>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</si>
  <si>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</si>
  <si>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</si>
  <si>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</si>
  <si>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</si>
  <si>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</si>
  <si>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</si>
  <si>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</si>
  <si>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</si>
  <si>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</si>
  <si>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</si>
  <si>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</si>
  <si>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</si>
  <si>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</si>
  <si>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</si>
  <si>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</si>
  <si>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</si>
  <si>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</si>
  <si>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</si>
  <si>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</si>
  <si>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</si>
  <si>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</si>
  <si>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</si>
  <si>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</si>
  <si>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</si>
  <si>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</si>
  <si>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</si>
  <si>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</si>
  <si>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</si>
  <si>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</si>
  <si>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</si>
  <si>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</si>
  <si>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</si>
  <si>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Marinara Dipping Sauce</t>
  </si>
  <si>
    <t>Fruit Selection</t>
  </si>
  <si>
    <t>Milk Selection</t>
  </si>
  <si>
    <t>WG Dinner Roll</t>
  </si>
  <si>
    <t>Brown Rice</t>
  </si>
  <si>
    <t>Refried Beans</t>
  </si>
  <si>
    <t>Salsa</t>
  </si>
  <si>
    <t>Sour Cream</t>
  </si>
  <si>
    <t>Lentils &amp; Greens w/ Mashed Potato</t>
  </si>
  <si>
    <t>WG Biscuit</t>
  </si>
  <si>
    <t>Hamburger on WG Bun</t>
  </si>
  <si>
    <t>Cheeseburger on WG Bun</t>
  </si>
  <si>
    <t>Veggie Burger on WG Bun</t>
  </si>
  <si>
    <t>2 each</t>
  </si>
  <si>
    <t>1/2 cup</t>
  </si>
  <si>
    <t xml:space="preserve">8 oz. </t>
  </si>
  <si>
    <t>1 cup</t>
  </si>
  <si>
    <t>1/4 cup</t>
  </si>
  <si>
    <t xml:space="preserve">2 T. </t>
  </si>
  <si>
    <t>Turkey Shepherd's Pie w/ Mashed Potato</t>
  </si>
  <si>
    <t>1 - 2.6 oz</t>
  </si>
  <si>
    <t>1 burger</t>
  </si>
  <si>
    <t xml:space="preserve"> Spring Week 3</t>
  </si>
  <si>
    <t>Cheesy WG Breaksticks</t>
  </si>
  <si>
    <t>Sweet Potato Wedges</t>
  </si>
  <si>
    <t>Parmesan Roasted Asparagus</t>
  </si>
  <si>
    <t>Beef Taco with Cheese</t>
  </si>
  <si>
    <t>Mexicali Corn</t>
  </si>
  <si>
    <t>Bean &amp; Cheese Taco w/ Cheese</t>
  </si>
  <si>
    <t>Honey Lemon Chicken</t>
  </si>
  <si>
    <t>Baked Honey Lemon Tofu</t>
  </si>
  <si>
    <t>Broccoli Bites</t>
  </si>
  <si>
    <t>White Bean Salad w/ Scallions</t>
  </si>
  <si>
    <t>Macaroni Salad</t>
  </si>
  <si>
    <t>Roasted Sesame Green Beans</t>
  </si>
  <si>
    <t>Oven Baked Potato Fries</t>
  </si>
  <si>
    <t>Spinach Salad w/ Mandarin Oranges</t>
  </si>
  <si>
    <t>2 Tacos</t>
  </si>
  <si>
    <t>1 chicken thigh</t>
  </si>
  <si>
    <t xml:space="preserve">4.4 oz. </t>
  </si>
  <si>
    <t>1 Roll</t>
  </si>
  <si>
    <t>Grade</t>
  </si>
  <si>
    <t xml:space="preserve">     Grade _______________</t>
  </si>
  <si>
    <t xml:space="preserve">     OVS?    Yes _____    No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</si>
</sst>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106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107</v>
      </c>
      <c r="B7" s="137" t="s">
        <v>110</v>
      </c>
      <c r="C7" s="137" t="s">
        <v>113</v>
      </c>
      <c r="D7" s="137" t="s">
        <v>103</v>
      </c>
      <c r="E7" s="137" t="s">
        <v>94</v>
      </c>
    </row>
    <row r="8" spans="1:5" ht="30" customHeight="1" x14ac:dyDescent="0.3">
      <c r="A8" s="63" t="s">
        <v>84</v>
      </c>
      <c r="B8" s="63" t="s">
        <v>112</v>
      </c>
      <c r="C8" s="63" t="s">
        <v>114</v>
      </c>
      <c r="D8" s="63" t="s">
        <v>92</v>
      </c>
      <c r="E8" s="63" t="s">
        <v>95</v>
      </c>
    </row>
    <row r="9" spans="1:5" ht="30" customHeight="1" x14ac:dyDescent="0.3">
      <c r="A9" s="63" t="s">
        <v>108</v>
      </c>
      <c r="B9" s="63" t="s">
        <v>88</v>
      </c>
      <c r="C9" s="63" t="s">
        <v>87</v>
      </c>
      <c r="D9" s="63" t="s">
        <v>93</v>
      </c>
      <c r="E9" s="63" t="s">
        <v>96</v>
      </c>
    </row>
    <row r="10" spans="1:5" ht="30" customHeight="1" x14ac:dyDescent="0.3">
      <c r="A10" s="63" t="s">
        <v>109</v>
      </c>
      <c r="B10" s="63" t="s">
        <v>89</v>
      </c>
      <c r="C10" s="63" t="s">
        <v>115</v>
      </c>
      <c r="D10" s="63" t="s">
        <v>118</v>
      </c>
      <c r="E10" s="63" t="s">
        <v>119</v>
      </c>
    </row>
    <row r="11" spans="1:5" ht="30" customHeight="1" x14ac:dyDescent="0.3">
      <c r="A11" s="63" t="s">
        <v>85</v>
      </c>
      <c r="B11" s="63" t="s">
        <v>111</v>
      </c>
      <c r="C11" s="63" t="s">
        <v>116</v>
      </c>
      <c r="D11" s="63" t="s">
        <v>85</v>
      </c>
      <c r="E11" s="63" t="s">
        <v>120</v>
      </c>
    </row>
    <row r="12" spans="1:5" ht="30" customHeight="1" x14ac:dyDescent="0.3">
      <c r="A12" s="63" t="s">
        <v>85</v>
      </c>
      <c r="B12" s="63" t="s">
        <v>90</v>
      </c>
      <c r="C12" s="63" t="s">
        <v>117</v>
      </c>
      <c r="D12" s="63" t="s">
        <v>85</v>
      </c>
      <c r="E12" s="63" t="s">
        <v>85</v>
      </c>
    </row>
    <row r="13" spans="1:5" ht="30" customHeight="1" x14ac:dyDescent="0.3">
      <c r="A13" s="114" t="s">
        <v>86</v>
      </c>
      <c r="B13" s="114" t="s">
        <v>91</v>
      </c>
      <c r="C13" s="114" t="s">
        <v>85</v>
      </c>
      <c r="D13" s="114" t="s">
        <v>86</v>
      </c>
      <c r="E13" s="114" t="s">
        <v>85</v>
      </c>
    </row>
    <row r="14" spans="1:5" ht="30" customHeight="1" x14ac:dyDescent="0.3">
      <c r="A14" s="64"/>
      <c r="B14" s="64" t="s">
        <v>85</v>
      </c>
      <c r="C14" s="64" t="s">
        <v>85</v>
      </c>
      <c r="D14" s="64"/>
      <c r="E14" s="64" t="s">
        <v>86</v>
      </c>
    </row>
    <row r="15" spans="1:5" ht="30" customHeight="1" x14ac:dyDescent="0.3">
      <c r="A15" s="64"/>
      <c r="B15" s="64" t="s">
        <v>85</v>
      </c>
      <c r="C15" s="64" t="s">
        <v>86</v>
      </c>
      <c r="D15" s="64"/>
      <c r="E15" s="64"/>
    </row>
    <row r="16" spans="1:5" ht="30" customHeight="1" x14ac:dyDescent="0.3">
      <c r="A16" s="64"/>
      <c r="B16" s="64" t="s">
        <v>86</v>
      </c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F1NM9XA2nA2NZOtGqBDKadJvDPZ7ob9OLiGK/0PBEhyD6QPe+4jUdCmLU5uBWVTXsDyTeEb9wJhaffZxNffJDA==" saltValue="gCU+193GCDttKiVmKiOdaw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5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1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 xml:space="preserve"> Spring Week 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Cheesy WG Breaksticks</v>
      </c>
      <c r="B6" s="128" t="s">
        <v>97</v>
      </c>
      <c r="C6" s="117">
        <v>2</v>
      </c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Marinara Dipping Sauce</v>
      </c>
      <c r="B7" s="128" t="s">
        <v>98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Sweet Potato Wedges</v>
      </c>
      <c r="B8" s="128" t="s">
        <v>98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Parmesan Roasted Asparagus</v>
      </c>
      <c r="B9" s="128" t="s">
        <v>98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Fruit Selection</v>
      </c>
      <c r="B10" s="128" t="s">
        <v>98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98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Milk Selection</v>
      </c>
      <c r="B12" s="128" t="s">
        <v>99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1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8" t="s">
        <v>12</v>
      </c>
      <c r="B28" s="17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1" t="s">
        <v>66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 xml:space="preserve"> Spring Week 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Beef Taco with Cheese</v>
      </c>
      <c r="B35" s="128" t="s">
        <v>121</v>
      </c>
      <c r="C35" s="117">
        <v>2</v>
      </c>
      <c r="D35" s="117">
        <v>1.5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Bean &amp; Cheese Taco w/ Cheese</v>
      </c>
      <c r="B36" s="128" t="s">
        <v>121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Brown Rice</v>
      </c>
      <c r="B37" s="128" t="s">
        <v>98</v>
      </c>
      <c r="C37" s="117"/>
      <c r="D37" s="117">
        <v>1</v>
      </c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Refried Beans</v>
      </c>
      <c r="B38" s="128" t="s">
        <v>98</v>
      </c>
      <c r="C38" s="117"/>
      <c r="D38" s="117"/>
      <c r="E38" s="117"/>
      <c r="F38" s="117"/>
      <c r="G38" s="117"/>
      <c r="H38" s="117"/>
      <c r="I38" s="117">
        <v>0.5</v>
      </c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Mexicali Corn</v>
      </c>
      <c r="B39" s="128" t="s">
        <v>98</v>
      </c>
      <c r="C39" s="117"/>
      <c r="D39" s="117"/>
      <c r="E39" s="117"/>
      <c r="F39" s="117"/>
      <c r="G39" s="117"/>
      <c r="H39" s="117"/>
      <c r="I39" s="117"/>
      <c r="J39" s="117">
        <v>0.5</v>
      </c>
      <c r="K39" s="117"/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Salsa</v>
      </c>
      <c r="B40" s="128" t="s">
        <v>101</v>
      </c>
      <c r="C40" s="117"/>
      <c r="D40" s="117"/>
      <c r="E40" s="117"/>
      <c r="F40" s="117"/>
      <c r="G40" s="117"/>
      <c r="H40" s="117">
        <v>0.25</v>
      </c>
      <c r="I40" s="117"/>
      <c r="J40" s="117"/>
      <c r="K40" s="117"/>
      <c r="L40" s="118"/>
      <c r="M40" s="84">
        <f t="shared" si="3"/>
        <v>0.25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Sour Cream</v>
      </c>
      <c r="B41" s="128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98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Fruit Selection</v>
      </c>
      <c r="B43" s="128" t="s">
        <v>98</v>
      </c>
      <c r="C43" s="117"/>
      <c r="D43" s="117"/>
      <c r="E43" s="117">
        <v>0.5</v>
      </c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 t="str">
        <f>'Weekly Menus'!B16</f>
        <v>Milk Selection</v>
      </c>
      <c r="B44" s="128" t="s">
        <v>99</v>
      </c>
      <c r="C44" s="117"/>
      <c r="D44" s="117"/>
      <c r="E44" s="117"/>
      <c r="F44" s="117">
        <v>1</v>
      </c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2.5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</v>
      </c>
      <c r="H55" s="51">
        <f t="shared" si="4"/>
        <v>0.25</v>
      </c>
      <c r="I55" s="52">
        <f t="shared" si="4"/>
        <v>0.5</v>
      </c>
      <c r="J55" s="53">
        <f t="shared" si="4"/>
        <v>0.5</v>
      </c>
      <c r="K55" s="54">
        <f t="shared" si="4"/>
        <v>0</v>
      </c>
      <c r="L55" s="55">
        <f t="shared" si="4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1" t="s">
        <v>66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 xml:space="preserve"> Spring Week 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Honey Lemon Chicken</v>
      </c>
      <c r="B64" s="128" t="s">
        <v>122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Baked Honey Lemon Tofu</v>
      </c>
      <c r="B65" s="128" t="s">
        <v>123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WG Dinner Roll</v>
      </c>
      <c r="B66" s="128" t="s">
        <v>124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Broccoli Bites</v>
      </c>
      <c r="B67" s="128" t="s">
        <v>98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White Bean Salad w/ Scallions</v>
      </c>
      <c r="B68" s="128" t="s">
        <v>98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Macaroni Salad</v>
      </c>
      <c r="B69" s="128" t="s">
        <v>98</v>
      </c>
      <c r="C69" s="117"/>
      <c r="D69" s="117">
        <v>1</v>
      </c>
      <c r="E69" s="117"/>
      <c r="F69" s="117"/>
      <c r="G69" s="117"/>
      <c r="H69" s="117">
        <v>0.25</v>
      </c>
      <c r="I69" s="117"/>
      <c r="J69" s="117"/>
      <c r="K69" s="117"/>
      <c r="L69" s="118"/>
      <c r="M69" s="84">
        <f t="shared" si="6"/>
        <v>0.25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98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98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99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0.5</v>
      </c>
      <c r="H84" s="51">
        <f t="shared" si="7"/>
        <v>0.25</v>
      </c>
      <c r="I84" s="52">
        <f t="shared" si="7"/>
        <v>0.5</v>
      </c>
      <c r="J84" s="53">
        <f t="shared" si="7"/>
        <v>0</v>
      </c>
      <c r="K84" s="54">
        <f t="shared" si="7"/>
        <v>0</v>
      </c>
      <c r="L84" s="55">
        <f t="shared" si="7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1" t="s">
        <v>66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 xml:space="preserve"> Spring Week 3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Turkey Shepherd's Pie w/ Mashed Potato</v>
      </c>
      <c r="B93" s="128" t="s">
        <v>100</v>
      </c>
      <c r="C93" s="117">
        <v>2</v>
      </c>
      <c r="D93" s="117"/>
      <c r="E93" s="117"/>
      <c r="F93" s="117"/>
      <c r="G93" s="117"/>
      <c r="H93" s="117"/>
      <c r="I93" s="117"/>
      <c r="J93" s="117">
        <v>0.5</v>
      </c>
      <c r="K93" s="117"/>
      <c r="L93" s="118"/>
      <c r="M93" s="84">
        <f>SUM(G93:L93)</f>
        <v>0.5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Lentils &amp; Greens w/ Mashed Potato</v>
      </c>
      <c r="B94" s="128" t="s">
        <v>100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WG Biscuit</v>
      </c>
      <c r="B95" s="128" t="s">
        <v>104</v>
      </c>
      <c r="C95" s="117"/>
      <c r="D95" s="117">
        <v>2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Roasted Sesame Green Beans</v>
      </c>
      <c r="B96" s="128" t="s">
        <v>98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Fruit Selection</v>
      </c>
      <c r="B97" s="128" t="s">
        <v>98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Fruit Selection</v>
      </c>
      <c r="B98" s="128" t="s">
        <v>98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Milk Selection</v>
      </c>
      <c r="B99" s="128" t="s">
        <v>99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</v>
      </c>
      <c r="I113" s="52">
        <f t="shared" si="10"/>
        <v>0</v>
      </c>
      <c r="J113" s="53">
        <f t="shared" si="10"/>
        <v>0.5</v>
      </c>
      <c r="K113" s="54">
        <f t="shared" si="10"/>
        <v>0.5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8" t="s">
        <v>12</v>
      </c>
      <c r="B115" s="17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1" t="s">
        <v>66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3"/>
    </row>
    <row r="118" spans="1:13" s="74" customFormat="1" ht="15" customHeight="1" x14ac:dyDescent="0.3">
      <c r="A118" s="76" t="s">
        <v>44</v>
      </c>
      <c r="B118" s="77" t="str">
        <f>'Weekly Menus'!B4</f>
        <v xml:space="preserve"> Spring Week 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Hamburger on WG Bun</v>
      </c>
      <c r="B122" s="128" t="s">
        <v>105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Cheeseburger on WG Bun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Veggie Burger on WG Bun</v>
      </c>
      <c r="B124" s="128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8"/>
      <c r="M124" s="84">
        <f t="shared" si="12"/>
        <v>0</v>
      </c>
    </row>
    <row r="125" spans="1:13" ht="15" customHeight="1" x14ac:dyDescent="0.3">
      <c r="A125" s="83" t="str">
        <f>'Weekly Menus'!E10</f>
        <v>Oven Baked Potato Fries</v>
      </c>
      <c r="B125" s="128" t="s">
        <v>98</v>
      </c>
      <c r="C125" s="117"/>
      <c r="D125" s="117"/>
      <c r="E125" s="117"/>
      <c r="F125" s="117"/>
      <c r="G125" s="117"/>
      <c r="H125" s="117"/>
      <c r="I125" s="117"/>
      <c r="J125" s="117">
        <v>0.5</v>
      </c>
      <c r="K125" s="117"/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Spinach Salad w/ Mandarin Oranges</v>
      </c>
      <c r="B126" s="128" t="s">
        <v>100</v>
      </c>
      <c r="C126" s="117"/>
      <c r="D126" s="117"/>
      <c r="E126" s="117"/>
      <c r="F126" s="117"/>
      <c r="G126" s="117">
        <v>0.5</v>
      </c>
      <c r="H126" s="117"/>
      <c r="I126" s="117"/>
      <c r="J126" s="117">
        <v>0.5</v>
      </c>
      <c r="K126" s="117"/>
      <c r="L126" s="118"/>
      <c r="M126" s="84">
        <f t="shared" si="12"/>
        <v>1</v>
      </c>
    </row>
    <row r="127" spans="1:13" ht="15" customHeight="1" x14ac:dyDescent="0.3">
      <c r="A127" s="83" t="str">
        <f>'Weekly Menus'!E12</f>
        <v>Fruit Selection</v>
      </c>
      <c r="B127" s="128" t="s">
        <v>98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98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99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0.5</v>
      </c>
      <c r="H142" s="51">
        <f t="shared" si="13"/>
        <v>0</v>
      </c>
      <c r="I142" s="52">
        <f t="shared" si="13"/>
        <v>0</v>
      </c>
      <c r="J142" s="53">
        <f t="shared" si="13"/>
        <v>1</v>
      </c>
      <c r="K142" s="54">
        <f t="shared" si="13"/>
        <v>0</v>
      </c>
      <c r="L142" s="55">
        <f t="shared" si="13"/>
        <v>0</v>
      </c>
      <c r="M142" s="56">
        <f>SUM(G142:L142)</f>
        <v>1.5</v>
      </c>
    </row>
    <row r="143" spans="1:13" ht="28.8" x14ac:dyDescent="0.3">
      <c r="A143" s="176" t="s">
        <v>18</v>
      </c>
      <c r="B143" s="177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8" t="s">
        <v>12</v>
      </c>
      <c r="B144" s="17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0" t="s">
        <v>10</v>
      </c>
      <c r="B146" s="181"/>
      <c r="C146" s="21">
        <f t="shared" ref="C146:M146" si="15">SUM(C26,C55,C84,C113,C142)</f>
        <v>10</v>
      </c>
      <c r="D146" s="22">
        <f t="shared" si="15"/>
        <v>10.5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1.5</v>
      </c>
      <c r="I146" s="26">
        <f t="shared" si="15"/>
        <v>1</v>
      </c>
      <c r="J146" s="27">
        <f t="shared" si="15"/>
        <v>2</v>
      </c>
      <c r="K146" s="29">
        <f t="shared" si="15"/>
        <v>1</v>
      </c>
      <c r="L146" s="28">
        <f t="shared" si="15"/>
        <v>0</v>
      </c>
      <c r="M146" s="44">
        <f t="shared" si="15"/>
        <v>6.5</v>
      </c>
    </row>
    <row r="147" spans="1:13" ht="43.2" x14ac:dyDescent="0.3">
      <c r="A147" s="182" t="s">
        <v>19</v>
      </c>
      <c r="B147" s="18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4" t="s">
        <v>13</v>
      </c>
      <c r="B148" s="18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KtoukLKhh9d4S9Ml0Tm0Uq64yBQSprb05Ti3l2G+9QAwv81O5P/fRm1ngGJKM67q24cKoWPN/Hciw+asse5a0w==" saltValue="qG/3647j49i4ffAvpAmmgw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103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 xml:space="preserve"> Spring Week 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Cheesy WG Breaksticks</v>
      </c>
      <c r="B6" s="128" t="s">
        <v>97</v>
      </c>
      <c r="C6" s="117">
        <v>2</v>
      </c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Marinara Dipping Sauce</v>
      </c>
      <c r="B7" s="128" t="s">
        <v>98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Sweet Potato Wedges</v>
      </c>
      <c r="B8" s="128" t="s">
        <v>98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Parmesan Roasted Asparagus</v>
      </c>
      <c r="B9" s="128" t="s">
        <v>98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Fruit Selection</v>
      </c>
      <c r="B10" s="128" t="s">
        <v>98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98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Milk Selection</v>
      </c>
      <c r="B12" s="128" t="s">
        <v>99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1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8" t="s">
        <v>12</v>
      </c>
      <c r="B28" s="17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 xml:space="preserve"> Spring Week 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Beef Taco with Cheese</v>
      </c>
      <c r="B35" s="128" t="s">
        <v>121</v>
      </c>
      <c r="C35" s="117">
        <v>2</v>
      </c>
      <c r="D35" s="117">
        <v>1.5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Bean &amp; Cheese Taco w/ Cheese</v>
      </c>
      <c r="B36" s="128" t="s">
        <v>121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Brown Rice</v>
      </c>
      <c r="B37" s="128" t="s">
        <v>98</v>
      </c>
      <c r="C37" s="117"/>
      <c r="D37" s="117">
        <v>1</v>
      </c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Refried Beans</v>
      </c>
      <c r="B38" s="128" t="s">
        <v>98</v>
      </c>
      <c r="C38" s="117"/>
      <c r="D38" s="117"/>
      <c r="E38" s="117"/>
      <c r="F38" s="117"/>
      <c r="G38" s="117"/>
      <c r="H38" s="117"/>
      <c r="I38" s="117">
        <v>0.5</v>
      </c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Mexicali Corn</v>
      </c>
      <c r="B39" s="128" t="s">
        <v>98</v>
      </c>
      <c r="C39" s="117"/>
      <c r="D39" s="117"/>
      <c r="E39" s="117"/>
      <c r="F39" s="117"/>
      <c r="G39" s="117"/>
      <c r="H39" s="117"/>
      <c r="I39" s="117"/>
      <c r="J39" s="117">
        <v>0.5</v>
      </c>
      <c r="K39" s="117"/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Salsa</v>
      </c>
      <c r="B40" s="128" t="s">
        <v>101</v>
      </c>
      <c r="C40" s="117"/>
      <c r="D40" s="117"/>
      <c r="E40" s="117"/>
      <c r="F40" s="117"/>
      <c r="G40" s="117"/>
      <c r="H40" s="117">
        <v>0.25</v>
      </c>
      <c r="I40" s="117"/>
      <c r="J40" s="117"/>
      <c r="K40" s="117"/>
      <c r="L40" s="118"/>
      <c r="M40" s="84">
        <f t="shared" si="2"/>
        <v>0.25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Sour Cream</v>
      </c>
      <c r="B41" s="128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98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Fruit Selection</v>
      </c>
      <c r="B43" s="128" t="s">
        <v>98</v>
      </c>
      <c r="C43" s="117"/>
      <c r="D43" s="117"/>
      <c r="E43" s="117">
        <v>0.5</v>
      </c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 t="str">
        <f>'Weekly Menus'!B16</f>
        <v>Milk Selection</v>
      </c>
      <c r="B44" s="128" t="s">
        <v>99</v>
      </c>
      <c r="C44" s="117"/>
      <c r="D44" s="117"/>
      <c r="E44" s="117"/>
      <c r="F44" s="117">
        <v>1</v>
      </c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2.5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</v>
      </c>
      <c r="H55" s="51">
        <f t="shared" si="3"/>
        <v>0.25</v>
      </c>
      <c r="I55" s="52">
        <f t="shared" si="3"/>
        <v>0.5</v>
      </c>
      <c r="J55" s="53">
        <f t="shared" si="3"/>
        <v>0.5</v>
      </c>
      <c r="K55" s="54">
        <f t="shared" si="3"/>
        <v>0</v>
      </c>
      <c r="L55" s="55">
        <f t="shared" si="3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 xml:space="preserve"> Spring Week 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Honey Lemon Chicken</v>
      </c>
      <c r="B64" s="128" t="s">
        <v>122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Baked Honey Lemon Tofu</v>
      </c>
      <c r="B65" s="128" t="s">
        <v>123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WG Dinner Roll</v>
      </c>
      <c r="B66" s="128" t="s">
        <v>124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Broccoli Bites</v>
      </c>
      <c r="B67" s="128" t="s">
        <v>98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White Bean Salad w/ Scallions</v>
      </c>
      <c r="B68" s="128" t="s">
        <v>98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Macaroni Salad</v>
      </c>
      <c r="B69" s="128" t="s">
        <v>98</v>
      </c>
      <c r="C69" s="117"/>
      <c r="D69" s="117">
        <v>1</v>
      </c>
      <c r="E69" s="117"/>
      <c r="F69" s="117"/>
      <c r="G69" s="117"/>
      <c r="H69" s="117">
        <v>0.25</v>
      </c>
      <c r="I69" s="117"/>
      <c r="J69" s="117"/>
      <c r="K69" s="117"/>
      <c r="L69" s="118"/>
      <c r="M69" s="84">
        <f t="shared" si="5"/>
        <v>0.25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98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98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99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0.5</v>
      </c>
      <c r="H84" s="51">
        <f t="shared" si="6"/>
        <v>0.25</v>
      </c>
      <c r="I84" s="52">
        <f t="shared" si="6"/>
        <v>0.5</v>
      </c>
      <c r="J84" s="53">
        <f t="shared" si="6"/>
        <v>0</v>
      </c>
      <c r="K84" s="54">
        <f t="shared" si="6"/>
        <v>0</v>
      </c>
      <c r="L84" s="55">
        <f t="shared" si="6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 xml:space="preserve"> Spring Week 3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Turkey Shepherd's Pie w/ Mashed Potato</v>
      </c>
      <c r="B93" s="128" t="s">
        <v>100</v>
      </c>
      <c r="C93" s="117">
        <v>2</v>
      </c>
      <c r="D93" s="117"/>
      <c r="E93" s="117"/>
      <c r="F93" s="117"/>
      <c r="G93" s="117"/>
      <c r="H93" s="117"/>
      <c r="I93" s="117"/>
      <c r="J93" s="117">
        <v>0.5</v>
      </c>
      <c r="K93" s="117"/>
      <c r="L93" s="118"/>
      <c r="M93" s="84">
        <f>SUM(G93:L93)</f>
        <v>0.5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Lentils &amp; Greens w/ Mashed Potato</v>
      </c>
      <c r="B94" s="128" t="s">
        <v>100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WG Biscuit</v>
      </c>
      <c r="B95" s="128" t="s">
        <v>104</v>
      </c>
      <c r="C95" s="117"/>
      <c r="D95" s="117">
        <v>2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Roasted Sesame Green Beans</v>
      </c>
      <c r="B96" s="128" t="s">
        <v>98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8"/>
        <v>0.5</v>
      </c>
    </row>
    <row r="97" spans="1:13" x14ac:dyDescent="0.3">
      <c r="A97" s="83" t="str">
        <f>'Weekly Menus'!D11</f>
        <v>Fruit Selection</v>
      </c>
      <c r="B97" s="128" t="s">
        <v>98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Fruit Selection</v>
      </c>
      <c r="B98" s="128" t="s">
        <v>98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Milk Selection</v>
      </c>
      <c r="B99" s="128" t="s">
        <v>99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</v>
      </c>
      <c r="I113" s="52">
        <f t="shared" si="9"/>
        <v>0</v>
      </c>
      <c r="J113" s="53">
        <f t="shared" si="9"/>
        <v>0.5</v>
      </c>
      <c r="K113" s="54">
        <f t="shared" si="9"/>
        <v>0.5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8" t="s">
        <v>12</v>
      </c>
      <c r="B115" s="17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 xml:space="preserve"> Spring Week 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Hamburger on WG Bun</v>
      </c>
      <c r="B122" s="128" t="s">
        <v>105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Cheeseburger on WG Bun</v>
      </c>
      <c r="B123" s="128" t="s">
        <v>105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Veggie Burger on WG Bun</v>
      </c>
      <c r="B124" s="128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8"/>
      <c r="M124" s="84">
        <f t="shared" si="11"/>
        <v>0</v>
      </c>
    </row>
    <row r="125" spans="1:13" x14ac:dyDescent="0.3">
      <c r="A125" s="83" t="str">
        <f>'Weekly Menus'!E10</f>
        <v>Oven Baked Potato Fries</v>
      </c>
      <c r="B125" s="128" t="s">
        <v>98</v>
      </c>
      <c r="C125" s="117"/>
      <c r="D125" s="117"/>
      <c r="E125" s="117"/>
      <c r="F125" s="117"/>
      <c r="G125" s="117"/>
      <c r="H125" s="117"/>
      <c r="I125" s="117"/>
      <c r="J125" s="117">
        <v>0.5</v>
      </c>
      <c r="K125" s="117"/>
      <c r="L125" s="118"/>
      <c r="M125" s="84">
        <f t="shared" si="11"/>
        <v>0.5</v>
      </c>
    </row>
    <row r="126" spans="1:13" x14ac:dyDescent="0.3">
      <c r="A126" s="83" t="str">
        <f>'Weekly Menus'!E11</f>
        <v>Spinach Salad w/ Mandarin Oranges</v>
      </c>
      <c r="B126" s="128" t="s">
        <v>100</v>
      </c>
      <c r="C126" s="117"/>
      <c r="D126" s="117"/>
      <c r="E126" s="117"/>
      <c r="F126" s="117"/>
      <c r="G126" s="117">
        <v>0.5</v>
      </c>
      <c r="H126" s="117"/>
      <c r="I126" s="117"/>
      <c r="J126" s="117">
        <v>0.5</v>
      </c>
      <c r="K126" s="117"/>
      <c r="L126" s="118"/>
      <c r="M126" s="84">
        <f t="shared" si="11"/>
        <v>1</v>
      </c>
    </row>
    <row r="127" spans="1:13" x14ac:dyDescent="0.3">
      <c r="A127" s="83" t="str">
        <f>'Weekly Menus'!E12</f>
        <v>Fruit Selection</v>
      </c>
      <c r="B127" s="128" t="s">
        <v>98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98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99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0.5</v>
      </c>
      <c r="H142" s="51">
        <f t="shared" si="12"/>
        <v>0</v>
      </c>
      <c r="I142" s="52">
        <f t="shared" si="12"/>
        <v>0</v>
      </c>
      <c r="J142" s="53">
        <f t="shared" si="12"/>
        <v>1</v>
      </c>
      <c r="K142" s="54">
        <f t="shared" si="12"/>
        <v>0</v>
      </c>
      <c r="L142" s="55">
        <f t="shared" si="12"/>
        <v>0</v>
      </c>
      <c r="M142" s="56">
        <f>SUM(G142:L142)</f>
        <v>1.5</v>
      </c>
    </row>
    <row r="143" spans="1:13" ht="28.8" x14ac:dyDescent="0.3">
      <c r="A143" s="176" t="s">
        <v>18</v>
      </c>
      <c r="B143" s="177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8" t="s">
        <v>12</v>
      </c>
      <c r="B144" s="17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80" t="s">
        <v>10</v>
      </c>
      <c r="B146" s="181"/>
      <c r="C146" s="21">
        <f t="shared" ref="C146:M146" si="13">SUM(C26,C55,C84,C113,C142)</f>
        <v>10</v>
      </c>
      <c r="D146" s="22">
        <f t="shared" si="13"/>
        <v>10.5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1.5</v>
      </c>
      <c r="I146" s="26">
        <f t="shared" si="13"/>
        <v>1</v>
      </c>
      <c r="J146" s="27">
        <f t="shared" si="13"/>
        <v>2</v>
      </c>
      <c r="K146" s="29">
        <f t="shared" si="13"/>
        <v>1</v>
      </c>
      <c r="L146" s="28">
        <f t="shared" si="13"/>
        <v>0</v>
      </c>
      <c r="M146" s="44">
        <f t="shared" si="13"/>
        <v>6.5</v>
      </c>
    </row>
    <row r="147" spans="1:13" ht="45" customHeight="1" x14ac:dyDescent="0.3">
      <c r="A147" s="182" t="s">
        <v>19</v>
      </c>
      <c r="B147" s="18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84" t="s">
        <v>13</v>
      </c>
      <c r="B148" s="18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JWIx310Ce39yG+XxXox7DDFZnKL6iekooK7shkUYS3B3HzBy83ikqHWTsxyUSU66YMp1zBs9qi775UXRHb8sfA==" saltValue="pY+aUt7BwLKzwTQg40h1dQ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133" zoomScaleNormal="100" workbookViewId="0">
      <selection activeCell="A152" sqref="A152"/>
    </sheetView>
  </sheetViews>
  <sheetFormatPr defaultRowHeight="14.4" x14ac:dyDescent="0.3"/>
  <cols>
    <col min="1" max="1" width="25.77734375" customWidth="1"/>
    <col min="2" max="2" width="5.77734375" customWidth="1"/>
    <col min="3" max="3" width="12.77734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1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127</v>
      </c>
      <c r="B7" s="148"/>
      <c r="C7" s="148"/>
      <c r="D7" s="149"/>
      <c r="E7" s="210"/>
      <c r="F7" s="211"/>
      <c r="G7" s="211"/>
      <c r="H7" s="214" t="s">
        <v>125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125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126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67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67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65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Cheesy WG Breaksticks</v>
      </c>
      <c r="B15" s="120"/>
      <c r="C15" s="130" t="str">
        <f>'K-8 (combined)'!B6</f>
        <v>2 each</v>
      </c>
      <c r="D15" s="122"/>
      <c r="E15" s="123"/>
      <c r="F15" s="124"/>
      <c r="G15" s="106">
        <f>'K-8 (combined)'!C6</f>
        <v>2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Marinara Dipping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Sweet Potato Wedges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0.5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Parmesan Roasted Asparagus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0.5</v>
      </c>
      <c r="O18" s="104">
        <f>'K-8 (combined)'!L9</f>
        <v>0</v>
      </c>
      <c r="P18" s="107">
        <f t="shared" si="0"/>
        <v>0.5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0.5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60"/>
      <c r="R20" s="260"/>
      <c r="S20" s="261"/>
      <c r="T20" s="262"/>
      <c r="U20" s="260"/>
      <c r="V20" s="261"/>
      <c r="W20" s="263"/>
      <c r="X20" s="264"/>
      <c r="Y20" s="264"/>
      <c r="Z20" s="265"/>
    </row>
    <row r="21" spans="1:26" ht="24" customHeight="1" x14ac:dyDescent="0.3">
      <c r="A21" s="160" t="str">
        <f>'Weekly Menus'!A13</f>
        <v>Milk Selection</v>
      </c>
      <c r="B21" s="120"/>
      <c r="C21" s="130" t="str">
        <f>'K-8 (combined)'!B12</f>
        <v xml:space="preserve">8 oz. 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60"/>
      <c r="R21" s="260"/>
      <c r="S21" s="261"/>
      <c r="T21" s="262"/>
      <c r="U21" s="260"/>
      <c r="V21" s="261"/>
      <c r="W21" s="263"/>
      <c r="X21" s="264"/>
      <c r="Y21" s="264"/>
      <c r="Z21" s="265"/>
    </row>
    <row r="22" spans="1:26" ht="24" customHeight="1" x14ac:dyDescent="0.3">
      <c r="A22" s="160">
        <f>'Weekly Menus'!A14</f>
        <v>0</v>
      </c>
      <c r="B22" s="120"/>
      <c r="C22" s="130">
        <f>'K-8 (combined)'!B13</f>
        <v>0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59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1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1.5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64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1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1.5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1" t="s">
        <v>70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127</v>
      </c>
      <c r="B43" s="148"/>
      <c r="C43" s="148"/>
      <c r="D43" s="149"/>
      <c r="E43" s="210"/>
      <c r="F43" s="211"/>
      <c r="G43" s="211"/>
      <c r="H43" s="214" t="s">
        <v>125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125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126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67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67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65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>Beef Taco with Cheese</v>
      </c>
      <c r="B51" s="120"/>
      <c r="C51" s="130" t="str">
        <f>'K-8 (combined)'!B35</f>
        <v>2 Tacos</v>
      </c>
      <c r="D51" s="93"/>
      <c r="E51" s="82"/>
      <c r="F51" s="92"/>
      <c r="G51" s="106">
        <f>'K-8 (combined)'!C35</f>
        <v>2</v>
      </c>
      <c r="H51" s="104">
        <f>'K-8 (combined)'!D35</f>
        <v>1.5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Bean &amp; Cheese Taco w/ Cheese</v>
      </c>
      <c r="B52" s="120"/>
      <c r="C52" s="130" t="str">
        <f>'K-8 (combined)'!B36</f>
        <v>2 Tacos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Brown Rice</v>
      </c>
      <c r="B53" s="120"/>
      <c r="C53" s="130" t="str">
        <f>'K-8 (combined)'!B37</f>
        <v>1/2 cup</v>
      </c>
      <c r="D53" s="93"/>
      <c r="E53" s="82"/>
      <c r="F53" s="92"/>
      <c r="G53" s="106">
        <f>'K-8 (combined)'!C37</f>
        <v>0</v>
      </c>
      <c r="H53" s="104">
        <f>'K-8 (combined)'!D37</f>
        <v>1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60"/>
      <c r="R53" s="260"/>
      <c r="S53" s="261"/>
      <c r="T53" s="262"/>
      <c r="U53" s="260"/>
      <c r="V53" s="261"/>
      <c r="W53" s="263"/>
      <c r="X53" s="264"/>
      <c r="Y53" s="264"/>
      <c r="Z53" s="265"/>
    </row>
    <row r="54" spans="1:26" s="100" customFormat="1" ht="24" customHeight="1" x14ac:dyDescent="0.3">
      <c r="A54" s="160" t="str">
        <f>'Weekly Menus'!B10</f>
        <v>Refried Beans</v>
      </c>
      <c r="B54" s="120"/>
      <c r="C54" s="130" t="str">
        <f>'K-8 (combined)'!B38</f>
        <v>1/2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</v>
      </c>
      <c r="K54" s="104">
        <f>'K-8 (combined)'!H38</f>
        <v>0</v>
      </c>
      <c r="L54" s="104">
        <f>'K-8 (combined)'!I38</f>
        <v>0.5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60"/>
      <c r="R54" s="260"/>
      <c r="S54" s="261"/>
      <c r="T54" s="262"/>
      <c r="U54" s="260"/>
      <c r="V54" s="261"/>
      <c r="W54" s="263"/>
      <c r="X54" s="264"/>
      <c r="Y54" s="264"/>
      <c r="Z54" s="265"/>
    </row>
    <row r="55" spans="1:26" s="100" customFormat="1" ht="24" customHeight="1" x14ac:dyDescent="0.3">
      <c r="A55" s="160" t="str">
        <f>'Weekly Menus'!B11</f>
        <v>Mexicali Corn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0.5</v>
      </c>
      <c r="N55" s="104">
        <f>'K-8 (combined)'!K39</f>
        <v>0</v>
      </c>
      <c r="O55" s="104">
        <f>'K-8 (combined)'!L39</f>
        <v>0</v>
      </c>
      <c r="P55" s="107">
        <f t="shared" si="3"/>
        <v>0.5</v>
      </c>
      <c r="Q55" s="260"/>
      <c r="R55" s="260"/>
      <c r="S55" s="261"/>
      <c r="T55" s="262"/>
      <c r="U55" s="260"/>
      <c r="V55" s="261"/>
      <c r="W55" s="263"/>
      <c r="X55" s="264"/>
      <c r="Y55" s="264"/>
      <c r="Z55" s="265"/>
    </row>
    <row r="56" spans="1:26" s="100" customFormat="1" ht="24" customHeight="1" x14ac:dyDescent="0.3">
      <c r="A56" s="160" t="str">
        <f>'Weekly Menus'!B12</f>
        <v>Salsa</v>
      </c>
      <c r="B56" s="120"/>
      <c r="C56" s="130" t="str">
        <f>'K-8 (combined)'!B40</f>
        <v>1/4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</v>
      </c>
      <c r="J56" s="104">
        <f>'K-8 (combined)'!G40</f>
        <v>0</v>
      </c>
      <c r="K56" s="104">
        <f>'K-8 (combined)'!H40</f>
        <v>0.25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0.25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Sour Cream</v>
      </c>
      <c r="B57" s="120"/>
      <c r="C57" s="130" t="str">
        <f>'K-8 (combined)'!B41</f>
        <v xml:space="preserve">2 T. 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Fruit Selection</v>
      </c>
      <c r="B58" s="120"/>
      <c r="C58" s="130" t="str">
        <f>'K-8 (combined)'!B42</f>
        <v>1/2 cup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0.5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Fruit Selection</v>
      </c>
      <c r="B59" s="120"/>
      <c r="C59" s="130" t="str">
        <f>'K-8 (combined)'!B43</f>
        <v>1/2 cup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0.5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 t="str">
        <f>'Weekly Menus'!B16</f>
        <v>Milk Selection</v>
      </c>
      <c r="B60" s="120"/>
      <c r="C60" s="130" t="str">
        <f>'K-8 (combined)'!B44</f>
        <v xml:space="preserve">8 oz. 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5" t="s">
        <v>59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2.5</v>
      </c>
      <c r="I70" s="102">
        <f t="shared" ref="I70:P70" si="4">SUM(I51:I68)</f>
        <v>1</v>
      </c>
      <c r="J70" s="102">
        <f t="shared" si="4"/>
        <v>0</v>
      </c>
      <c r="K70" s="102">
        <f t="shared" si="4"/>
        <v>0.25</v>
      </c>
      <c r="L70" s="102">
        <f t="shared" si="4"/>
        <v>0.5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1.25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64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4.5</v>
      </c>
      <c r="I71" s="103">
        <f t="shared" si="5"/>
        <v>2</v>
      </c>
      <c r="J71" s="103">
        <f t="shared" si="5"/>
        <v>0</v>
      </c>
      <c r="K71" s="103">
        <f t="shared" si="5"/>
        <v>1.25</v>
      </c>
      <c r="L71" s="103">
        <f t="shared" si="5"/>
        <v>0.5</v>
      </c>
      <c r="M71" s="103">
        <f t="shared" si="5"/>
        <v>0.5</v>
      </c>
      <c r="N71" s="103">
        <f t="shared" si="5"/>
        <v>0.5</v>
      </c>
      <c r="O71" s="103">
        <f t="shared" si="5"/>
        <v>0</v>
      </c>
      <c r="P71" s="111">
        <f t="shared" si="5"/>
        <v>2.75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1" t="s">
        <v>70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127</v>
      </c>
      <c r="B79" s="148"/>
      <c r="C79" s="148"/>
      <c r="D79" s="149"/>
      <c r="E79" s="210"/>
      <c r="F79" s="211"/>
      <c r="G79" s="211"/>
      <c r="H79" s="214" t="s">
        <v>125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125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126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67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67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65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277" t="s">
        <v>36</v>
      </c>
      <c r="R85" s="249"/>
      <c r="S85" s="278"/>
      <c r="T85" s="248" t="s">
        <v>37</v>
      </c>
      <c r="U85" s="249"/>
      <c r="V85" s="250"/>
      <c r="W85" s="254" t="s">
        <v>38</v>
      </c>
      <c r="X85" s="255"/>
      <c r="Y85" s="255"/>
      <c r="Z85" s="256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9"/>
      <c r="R86" s="252"/>
      <c r="S86" s="280"/>
      <c r="T86" s="251"/>
      <c r="U86" s="252"/>
      <c r="V86" s="253"/>
      <c r="W86" s="257"/>
      <c r="X86" s="258"/>
      <c r="Y86" s="258"/>
      <c r="Z86" s="259"/>
    </row>
    <row r="87" spans="1:26" s="100" customFormat="1" ht="24" customHeight="1" x14ac:dyDescent="0.3">
      <c r="A87" s="160" t="str">
        <f>'Weekly Menus'!C7</f>
        <v>Honey Lemon Chicken</v>
      </c>
      <c r="B87" s="120"/>
      <c r="C87" s="130" t="str">
        <f>'K-8 (combined)'!B64</f>
        <v>1 chicken thigh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Baked Honey Lemon Tofu</v>
      </c>
      <c r="B88" s="120"/>
      <c r="C88" s="130" t="str">
        <f>'K-8 (combined)'!B65</f>
        <v xml:space="preserve">4.4 oz. 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WG Dinner Roll</v>
      </c>
      <c r="B89" s="120"/>
      <c r="C89" s="130" t="str">
        <f>'K-8 (combined)'!B66</f>
        <v>1 Roll</v>
      </c>
      <c r="D89" s="122"/>
      <c r="E89" s="123"/>
      <c r="F89" s="124"/>
      <c r="G89" s="106">
        <f>'K-8 (combined)'!C66</f>
        <v>0</v>
      </c>
      <c r="H89" s="104">
        <f>'K-8 (combined)'!D66</f>
        <v>1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Broccoli Bites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0.5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White Bean Salad w/ Scallions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0.5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Macaroni Salad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1</v>
      </c>
      <c r="I92" s="104">
        <f>'K-8 (combined)'!E69</f>
        <v>0</v>
      </c>
      <c r="J92" s="104">
        <f>'K-8 (combined)'!G69</f>
        <v>0</v>
      </c>
      <c r="K92" s="104">
        <f>'K-8 (combined)'!H69</f>
        <v>0.25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0.25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130" t="str">
        <f>'K-8 (combined)'!B71</f>
        <v>1/2 cup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0.5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130" t="str">
        <f>'K-8 (combined)'!B72</f>
        <v xml:space="preserve">8 oz. 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5" t="s">
        <v>59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0.25</v>
      </c>
      <c r="L106" s="102">
        <f t="shared" si="7"/>
        <v>0.5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64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6.5</v>
      </c>
      <c r="I107" s="103">
        <f t="shared" si="8"/>
        <v>3</v>
      </c>
      <c r="J107" s="103">
        <f t="shared" si="8"/>
        <v>0.5</v>
      </c>
      <c r="K107" s="103">
        <f t="shared" si="8"/>
        <v>1.5</v>
      </c>
      <c r="L107" s="103">
        <f t="shared" si="8"/>
        <v>1</v>
      </c>
      <c r="M107" s="103">
        <f t="shared" si="8"/>
        <v>0.5</v>
      </c>
      <c r="N107" s="103">
        <f t="shared" si="8"/>
        <v>0.5</v>
      </c>
      <c r="O107" s="103">
        <f t="shared" si="8"/>
        <v>0</v>
      </c>
      <c r="P107" s="111">
        <f t="shared" si="8"/>
        <v>4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1" t="s">
        <v>70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127</v>
      </c>
      <c r="B115" s="148"/>
      <c r="C115" s="148"/>
      <c r="D115" s="149"/>
      <c r="E115" s="210"/>
      <c r="F115" s="211"/>
      <c r="G115" s="211"/>
      <c r="H115" s="214" t="s">
        <v>125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125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126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67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67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65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Turkey Shepherd's Pie w/ Mashed Potato</v>
      </c>
      <c r="B123" s="120"/>
      <c r="C123" s="130" t="str">
        <f>'K-8 (combined)'!B93</f>
        <v>1 cup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0.5</v>
      </c>
      <c r="N123" s="104">
        <f>'K-8 (combined)'!K93</f>
        <v>0</v>
      </c>
      <c r="O123" s="104">
        <f>'K-8 (combined)'!L93</f>
        <v>0</v>
      </c>
      <c r="P123" s="107">
        <f>SUM(J123:O123)</f>
        <v>0.5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Lentils &amp; Greens w/ Mashed Potato</v>
      </c>
      <c r="B124" s="120"/>
      <c r="C124" s="130" t="str">
        <f>'K-8 (combined)'!B94</f>
        <v>1 cup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WG Biscuit</v>
      </c>
      <c r="B125" s="120"/>
      <c r="C125" s="130" t="str">
        <f>'K-8 (combined)'!B95</f>
        <v>1 - 2.6 oz</v>
      </c>
      <c r="D125" s="122"/>
      <c r="E125" s="123"/>
      <c r="F125" s="124"/>
      <c r="G125" s="106">
        <f>'K-8 (combined)'!C95</f>
        <v>0</v>
      </c>
      <c r="H125" s="104">
        <f>'K-8 (combined)'!D95</f>
        <v>2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Roasted Sesame Green Beans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0.5</v>
      </c>
      <c r="O126" s="104">
        <f>'K-8 (combined)'!L96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Fruit Selection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0.5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Milk Selection</v>
      </c>
      <c r="B129" s="120"/>
      <c r="C129" s="130" t="str">
        <f>'K-8 (combined)'!B99</f>
        <v xml:space="preserve">8 oz. 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>
        <f>'Weekly Menus'!D14</f>
        <v>0</v>
      </c>
      <c r="B130" s="120"/>
      <c r="C130" s="130">
        <f>'K-8 (combined)'!B100</f>
        <v>0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5" t="s">
        <v>59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</v>
      </c>
      <c r="M142" s="102">
        <f t="shared" si="10"/>
        <v>0.5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64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8.5</v>
      </c>
      <c r="I143" s="103">
        <f t="shared" si="11"/>
        <v>4</v>
      </c>
      <c r="J143" s="103">
        <f t="shared" si="11"/>
        <v>0.5</v>
      </c>
      <c r="K143" s="103">
        <f t="shared" si="11"/>
        <v>1.5</v>
      </c>
      <c r="L143" s="103">
        <f t="shared" si="11"/>
        <v>1</v>
      </c>
      <c r="M143" s="103">
        <f t="shared" si="11"/>
        <v>1</v>
      </c>
      <c r="N143" s="103">
        <f t="shared" si="11"/>
        <v>1</v>
      </c>
      <c r="O143" s="103">
        <f t="shared" si="11"/>
        <v>0</v>
      </c>
      <c r="P143" s="111">
        <f t="shared" si="11"/>
        <v>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1" t="s">
        <v>70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3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127</v>
      </c>
      <c r="B151" s="148"/>
      <c r="C151" s="148"/>
      <c r="D151" s="149"/>
      <c r="E151" s="210"/>
      <c r="F151" s="211"/>
      <c r="G151" s="211"/>
      <c r="H151" s="214" t="s">
        <v>125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125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126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67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67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65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Hamburger on WG Bun</v>
      </c>
      <c r="B159" s="120"/>
      <c r="C159" s="130" t="str">
        <f>'K-8 (combined)'!B122</f>
        <v>1 burger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Cheeseburger on WG Bun</v>
      </c>
      <c r="B160" s="120"/>
      <c r="C160" s="130" t="str">
        <f>'K-8 (combined)'!B123</f>
        <v>1 burger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Veggie Burger on WG Bun</v>
      </c>
      <c r="B161" s="120"/>
      <c r="C161" s="130" t="str">
        <f>'K-8 (combined)'!B124</f>
        <v>1 burger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</v>
      </c>
      <c r="N161" s="104">
        <f>'K-8 (combined)'!K124</f>
        <v>0</v>
      </c>
      <c r="O161" s="104">
        <f>'K-8 (combined)'!L124</f>
        <v>0</v>
      </c>
      <c r="P161" s="107">
        <f t="shared" si="12"/>
        <v>0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Oven Baked Potato Fries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0.5</v>
      </c>
      <c r="N162" s="104">
        <f>'K-8 (combined)'!K125</f>
        <v>0</v>
      </c>
      <c r="O162" s="104">
        <f>'K-8 (combined)'!L125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Spinach Salad w/ Mandarin Oranges</v>
      </c>
      <c r="B163" s="120"/>
      <c r="C163" s="130" t="str">
        <f>'K-8 (combined)'!B126</f>
        <v>1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0.5</v>
      </c>
      <c r="K163" s="104">
        <f>'K-8 (combined)'!H126</f>
        <v>0</v>
      </c>
      <c r="L163" s="104">
        <f>'K-8 (combined)'!I126</f>
        <v>0</v>
      </c>
      <c r="M163" s="104">
        <f>'K-8 (combined)'!J126</f>
        <v>0.5</v>
      </c>
      <c r="N163" s="104">
        <f>'K-8 (combined)'!K126</f>
        <v>0</v>
      </c>
      <c r="O163" s="104">
        <f>'K-8 (combined)'!L126</f>
        <v>0</v>
      </c>
      <c r="P163" s="107">
        <f t="shared" si="12"/>
        <v>1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 xml:space="preserve">8 oz. 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2"/>
      <c r="R177" s="260"/>
      <c r="S177" s="261"/>
      <c r="T177" s="262"/>
      <c r="U177" s="260"/>
      <c r="V177" s="261"/>
      <c r="W177" s="298"/>
      <c r="X177" s="281"/>
      <c r="Y177" s="281"/>
      <c r="Z177" s="282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5" t="s">
        <v>59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0.5</v>
      </c>
      <c r="K179" s="102">
        <f t="shared" si="13"/>
        <v>0</v>
      </c>
      <c r="L179" s="102">
        <f t="shared" si="13"/>
        <v>0</v>
      </c>
      <c r="M179" s="102">
        <f t="shared" si="13"/>
        <v>1</v>
      </c>
      <c r="N179" s="102">
        <f t="shared" si="13"/>
        <v>0</v>
      </c>
      <c r="O179" s="102">
        <f t="shared" si="13"/>
        <v>0</v>
      </c>
      <c r="P179" s="110">
        <f t="shared" si="13"/>
        <v>1.5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64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5</v>
      </c>
      <c r="J180" s="103">
        <f t="shared" si="14"/>
        <v>1</v>
      </c>
      <c r="K180" s="103">
        <f t="shared" si="14"/>
        <v>1.5</v>
      </c>
      <c r="L180" s="103">
        <f t="shared" si="14"/>
        <v>1</v>
      </c>
      <c r="M180" s="103">
        <f t="shared" si="14"/>
        <v>2</v>
      </c>
      <c r="N180" s="103">
        <f t="shared" si="14"/>
        <v>1</v>
      </c>
      <c r="O180" s="103">
        <f t="shared" si="14"/>
        <v>0</v>
      </c>
      <c r="P180" s="111">
        <f t="shared" si="14"/>
        <v>6.5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</sheetData>
  <sheetProtection algorithmName="SHA-512" hashValue="hPvTGDBj6I0ufYjj1QRtf0UwIx3WzSlqzzhvnaBY8dy3Z4TSCU0OxaUAcRkxDJIMpGYSpgvchF7pL/qwjW2uHQ==" saltValue="kjZ0og5y7hN2b4L81Qvoaw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5" t="s">
        <v>71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127</v>
      </c>
      <c r="B7" s="148"/>
      <c r="C7" s="148"/>
      <c r="D7" s="149"/>
      <c r="E7" s="210"/>
      <c r="F7" s="211"/>
      <c r="G7" s="211"/>
      <c r="H7" s="214" t="s">
        <v>125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125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126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24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24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65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Cheesy WG Breaksticks</v>
      </c>
      <c r="B15" s="120"/>
      <c r="C15" s="96" t="str">
        <f>'9-12'!B6</f>
        <v>2 each</v>
      </c>
      <c r="D15" s="122"/>
      <c r="E15" s="123"/>
      <c r="F15" s="124"/>
      <c r="G15" s="106">
        <f>'9-12'!C6</f>
        <v>2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Marinara Dipping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Sweet Potato Wedges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0.5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Parmesan Roasted Asparagus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0.5</v>
      </c>
      <c r="O18" s="104">
        <f>'9-12'!L9</f>
        <v>0</v>
      </c>
      <c r="P18" s="107">
        <f t="shared" si="0"/>
        <v>0.5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0.5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2"/>
      <c r="R20" s="260"/>
      <c r="S20" s="261"/>
      <c r="T20" s="262"/>
      <c r="U20" s="260"/>
      <c r="V20" s="261"/>
      <c r="W20" s="298"/>
      <c r="X20" s="281"/>
      <c r="Y20" s="281"/>
      <c r="Z20" s="282"/>
    </row>
    <row r="21" spans="1:26" ht="24" customHeight="1" x14ac:dyDescent="0.3">
      <c r="A21" s="160" t="str">
        <f>'Weekly Menus'!A13</f>
        <v>Milk Selection</v>
      </c>
      <c r="B21" s="120"/>
      <c r="C21" s="96" t="str">
        <f>'9-12'!B12</f>
        <v xml:space="preserve">8 oz. 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2"/>
      <c r="R21" s="260"/>
      <c r="S21" s="261"/>
      <c r="T21" s="262"/>
      <c r="U21" s="260"/>
      <c r="V21" s="261"/>
      <c r="W21" s="298"/>
      <c r="X21" s="281"/>
      <c r="Y21" s="281"/>
      <c r="Z21" s="282"/>
    </row>
    <row r="22" spans="1:26" ht="24" customHeight="1" x14ac:dyDescent="0.3">
      <c r="A22" s="160">
        <f>'Weekly Menus'!A14</f>
        <v>0</v>
      </c>
      <c r="B22" s="120"/>
      <c r="C22" s="96">
        <f>'9-12'!B13</f>
        <v>0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59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1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1.5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64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1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1.5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5" t="s">
        <v>71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7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127</v>
      </c>
      <c r="B43" s="148"/>
      <c r="C43" s="148"/>
      <c r="D43" s="149"/>
      <c r="E43" s="210"/>
      <c r="F43" s="211"/>
      <c r="G43" s="211"/>
      <c r="H43" s="214" t="s">
        <v>125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125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126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24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24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65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>Beef Taco with Cheese</v>
      </c>
      <c r="B51" s="120"/>
      <c r="C51" s="96" t="str">
        <f>'9-12'!B35</f>
        <v>2 Tacos</v>
      </c>
      <c r="D51" s="122"/>
      <c r="E51" s="123"/>
      <c r="F51" s="124"/>
      <c r="G51" s="106">
        <f>'9-12'!C35</f>
        <v>2</v>
      </c>
      <c r="H51" s="104">
        <f>'9-12'!D35</f>
        <v>1.5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Bean &amp; Cheese Taco w/ Cheese</v>
      </c>
      <c r="B52" s="120"/>
      <c r="C52" s="96" t="str">
        <f>'9-12'!B36</f>
        <v>2 Tacos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Brown Rice</v>
      </c>
      <c r="B53" s="120"/>
      <c r="C53" s="96" t="str">
        <f>'9-12'!B37</f>
        <v>1/2 cup</v>
      </c>
      <c r="D53" s="122"/>
      <c r="E53" s="123"/>
      <c r="F53" s="124"/>
      <c r="G53" s="106">
        <f>'9-12'!C37</f>
        <v>0</v>
      </c>
      <c r="H53" s="104">
        <f>'9-12'!D37</f>
        <v>1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62"/>
      <c r="R53" s="260"/>
      <c r="S53" s="261"/>
      <c r="T53" s="262"/>
      <c r="U53" s="260"/>
      <c r="V53" s="261"/>
      <c r="W53" s="298"/>
      <c r="X53" s="281"/>
      <c r="Y53" s="281"/>
      <c r="Z53" s="282"/>
    </row>
    <row r="54" spans="1:26" s="100" customFormat="1" ht="24" customHeight="1" x14ac:dyDescent="0.3">
      <c r="A54" s="160" t="str">
        <f>'Weekly Menus'!B10</f>
        <v>Refried Beans</v>
      </c>
      <c r="B54" s="120"/>
      <c r="C54" s="96" t="str">
        <f>'9-12'!B38</f>
        <v>1/2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</v>
      </c>
      <c r="K54" s="104">
        <f>'9-12'!H38</f>
        <v>0</v>
      </c>
      <c r="L54" s="104">
        <f>'9-12'!I38</f>
        <v>0.5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62"/>
      <c r="R54" s="260"/>
      <c r="S54" s="261"/>
      <c r="T54" s="262"/>
      <c r="U54" s="260"/>
      <c r="V54" s="261"/>
      <c r="W54" s="298"/>
      <c r="X54" s="281"/>
      <c r="Y54" s="281"/>
      <c r="Z54" s="282"/>
    </row>
    <row r="55" spans="1:26" s="100" customFormat="1" ht="24" customHeight="1" x14ac:dyDescent="0.3">
      <c r="A55" s="160" t="str">
        <f>'Weekly Menus'!B11</f>
        <v>Mexicali Corn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0.5</v>
      </c>
      <c r="N55" s="104">
        <f>'9-12'!K39</f>
        <v>0</v>
      </c>
      <c r="O55" s="104">
        <f>'9-12'!L39</f>
        <v>0</v>
      </c>
      <c r="P55" s="107">
        <f t="shared" si="3"/>
        <v>0.5</v>
      </c>
      <c r="Q55" s="262"/>
      <c r="R55" s="260"/>
      <c r="S55" s="261"/>
      <c r="T55" s="262"/>
      <c r="U55" s="260"/>
      <c r="V55" s="261"/>
      <c r="W55" s="298"/>
      <c r="X55" s="281"/>
      <c r="Y55" s="281"/>
      <c r="Z55" s="282"/>
    </row>
    <row r="56" spans="1:26" s="100" customFormat="1" ht="24" customHeight="1" x14ac:dyDescent="0.3">
      <c r="A56" s="160" t="str">
        <f>'Weekly Menus'!B12</f>
        <v>Salsa</v>
      </c>
      <c r="B56" s="120"/>
      <c r="C56" s="96" t="str">
        <f>'9-12'!B40</f>
        <v>1/4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</v>
      </c>
      <c r="J56" s="104">
        <f>'9-12'!G40</f>
        <v>0</v>
      </c>
      <c r="K56" s="104">
        <f>'9-12'!H40</f>
        <v>0.25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0.25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Sour Cream</v>
      </c>
      <c r="B57" s="120"/>
      <c r="C57" s="96" t="str">
        <f>'9-12'!B41</f>
        <v xml:space="preserve">2 T. 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Fruit Selection</v>
      </c>
      <c r="B58" s="120"/>
      <c r="C58" s="96" t="str">
        <f>'9-12'!B42</f>
        <v>1/2 cup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0.5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Fruit Selection</v>
      </c>
      <c r="B59" s="120"/>
      <c r="C59" s="96" t="str">
        <f>'9-12'!B43</f>
        <v>1/2 cup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0.5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 t="str">
        <f>'Weekly Menus'!B16</f>
        <v>Milk Selection</v>
      </c>
      <c r="B60" s="120"/>
      <c r="C60" s="96" t="str">
        <f>'9-12'!B44</f>
        <v xml:space="preserve">8 oz. 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5" t="s">
        <v>59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2.5</v>
      </c>
      <c r="I70" s="102">
        <f t="shared" ref="I70:P70" si="4">SUM(I51:I68)</f>
        <v>1</v>
      </c>
      <c r="J70" s="102">
        <f t="shared" si="4"/>
        <v>0</v>
      </c>
      <c r="K70" s="102">
        <f t="shared" si="4"/>
        <v>0.25</v>
      </c>
      <c r="L70" s="102">
        <f t="shared" si="4"/>
        <v>0.5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1.25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64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4.5</v>
      </c>
      <c r="I71" s="103">
        <f t="shared" si="5"/>
        <v>2</v>
      </c>
      <c r="J71" s="103">
        <f t="shared" si="5"/>
        <v>0</v>
      </c>
      <c r="K71" s="103">
        <f t="shared" si="5"/>
        <v>1.25</v>
      </c>
      <c r="L71" s="103">
        <f t="shared" si="5"/>
        <v>0.5</v>
      </c>
      <c r="M71" s="103">
        <f t="shared" si="5"/>
        <v>0.5</v>
      </c>
      <c r="N71" s="103">
        <f t="shared" si="5"/>
        <v>0.5</v>
      </c>
      <c r="O71" s="103">
        <f t="shared" si="5"/>
        <v>0</v>
      </c>
      <c r="P71" s="111">
        <f t="shared" si="5"/>
        <v>2.75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5" t="s">
        <v>71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7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127</v>
      </c>
      <c r="B79" s="148"/>
      <c r="C79" s="148"/>
      <c r="D79" s="149"/>
      <c r="E79" s="210"/>
      <c r="F79" s="211"/>
      <c r="G79" s="211"/>
      <c r="H79" s="214" t="s">
        <v>125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125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126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24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24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65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318" t="s">
        <v>36</v>
      </c>
      <c r="R85" s="309"/>
      <c r="S85" s="319"/>
      <c r="T85" s="308" t="s">
        <v>37</v>
      </c>
      <c r="U85" s="309"/>
      <c r="V85" s="310"/>
      <c r="W85" s="314" t="s">
        <v>38</v>
      </c>
      <c r="X85" s="214"/>
      <c r="Y85" s="214"/>
      <c r="Z85" s="315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0"/>
      <c r="R86" s="312"/>
      <c r="S86" s="321"/>
      <c r="T86" s="311"/>
      <c r="U86" s="312"/>
      <c r="V86" s="313"/>
      <c r="W86" s="316"/>
      <c r="X86" s="215"/>
      <c r="Y86" s="215"/>
      <c r="Z86" s="317"/>
    </row>
    <row r="87" spans="1:26" s="100" customFormat="1" ht="24" customHeight="1" x14ac:dyDescent="0.3">
      <c r="A87" s="160" t="str">
        <f>'Weekly Menus'!C7</f>
        <v>Honey Lemon Chicken</v>
      </c>
      <c r="B87" s="120"/>
      <c r="C87" s="96" t="str">
        <f>'9-12'!B64</f>
        <v>1 chicken thigh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Baked Honey Lemon Tofu</v>
      </c>
      <c r="B88" s="120"/>
      <c r="C88" s="96" t="str">
        <f>'9-12'!B65</f>
        <v xml:space="preserve">4.4 oz. 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WG Dinner Roll</v>
      </c>
      <c r="B89" s="120"/>
      <c r="C89" s="96" t="str">
        <f>'9-12'!B66</f>
        <v>1 Roll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Broccoli Bites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0.5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White Bean Salad w/ Scallions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0.5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Macaroni Salad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1</v>
      </c>
      <c r="I92" s="104">
        <f>'9-12'!E69</f>
        <v>0</v>
      </c>
      <c r="J92" s="104">
        <f>'9-12'!G69</f>
        <v>0</v>
      </c>
      <c r="K92" s="104">
        <f>'9-12'!H69</f>
        <v>0.25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0.25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96" t="str">
        <f>'9-12'!B71</f>
        <v>1/2 cup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0.5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96" t="str">
        <f>'9-12'!B72</f>
        <v xml:space="preserve">8 oz. 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5" t="s">
        <v>59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0.25</v>
      </c>
      <c r="L106" s="102">
        <f t="shared" si="7"/>
        <v>0.5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64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6.5</v>
      </c>
      <c r="I107" s="103">
        <f t="shared" si="8"/>
        <v>3</v>
      </c>
      <c r="J107" s="103">
        <f t="shared" si="8"/>
        <v>0.5</v>
      </c>
      <c r="K107" s="103">
        <f t="shared" si="8"/>
        <v>1.5</v>
      </c>
      <c r="L107" s="103">
        <f t="shared" si="8"/>
        <v>1</v>
      </c>
      <c r="M107" s="103">
        <f t="shared" si="8"/>
        <v>0.5</v>
      </c>
      <c r="N107" s="103">
        <f t="shared" si="8"/>
        <v>0.5</v>
      </c>
      <c r="O107" s="103">
        <f t="shared" si="8"/>
        <v>0</v>
      </c>
      <c r="P107" s="111">
        <f t="shared" si="8"/>
        <v>4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5" t="s">
        <v>71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7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127</v>
      </c>
      <c r="B115" s="148"/>
      <c r="C115" s="148"/>
      <c r="D115" s="149"/>
      <c r="E115" s="210"/>
      <c r="F115" s="211"/>
      <c r="G115" s="211"/>
      <c r="H115" s="214" t="s">
        <v>125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125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126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24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24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65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Turkey Shepherd's Pie w/ Mashed Potato</v>
      </c>
      <c r="B123" s="120"/>
      <c r="C123" s="96" t="str">
        <f>'9-12'!B93</f>
        <v>1 cup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0.5</v>
      </c>
      <c r="N123" s="104">
        <f>'9-12'!K93</f>
        <v>0</v>
      </c>
      <c r="O123" s="104">
        <f>'9-12'!L93</f>
        <v>0</v>
      </c>
      <c r="P123" s="107">
        <f>SUM(J123:O123)</f>
        <v>0.5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Lentils &amp; Greens w/ Mashed Potato</v>
      </c>
      <c r="B124" s="120"/>
      <c r="C124" s="96" t="str">
        <f>'9-12'!B94</f>
        <v>1 cup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WG Biscuit</v>
      </c>
      <c r="B125" s="120"/>
      <c r="C125" s="96" t="str">
        <f>'9-12'!B95</f>
        <v>1 - 2.6 oz</v>
      </c>
      <c r="D125" s="122"/>
      <c r="E125" s="123"/>
      <c r="F125" s="124"/>
      <c r="G125" s="106">
        <f>'9-12'!C95</f>
        <v>0</v>
      </c>
      <c r="H125" s="104">
        <f>'9-12'!D95</f>
        <v>2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Roasted Sesame Green Beans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0.5</v>
      </c>
      <c r="O126" s="104">
        <f>'9-12'!L96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Fruit Selection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0.5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Milk Selection</v>
      </c>
      <c r="B129" s="120"/>
      <c r="C129" s="96" t="str">
        <f>'9-12'!B99</f>
        <v xml:space="preserve">8 oz. 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>
        <f>'Weekly Menus'!D14</f>
        <v>0</v>
      </c>
      <c r="B130" s="120"/>
      <c r="C130" s="96">
        <f>'9-12'!B100</f>
        <v>0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5" t="s">
        <v>59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</v>
      </c>
      <c r="M142" s="102">
        <f t="shared" si="10"/>
        <v>0.5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64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8.5</v>
      </c>
      <c r="I143" s="103">
        <f t="shared" si="11"/>
        <v>4</v>
      </c>
      <c r="J143" s="103">
        <f t="shared" si="11"/>
        <v>0.5</v>
      </c>
      <c r="K143" s="103">
        <f t="shared" si="11"/>
        <v>1.5</v>
      </c>
      <c r="L143" s="103">
        <f t="shared" si="11"/>
        <v>1</v>
      </c>
      <c r="M143" s="103">
        <f t="shared" si="11"/>
        <v>1</v>
      </c>
      <c r="N143" s="103">
        <f t="shared" si="11"/>
        <v>1</v>
      </c>
      <c r="O143" s="103">
        <f t="shared" si="11"/>
        <v>0</v>
      </c>
      <c r="P143" s="111">
        <f t="shared" si="11"/>
        <v>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5" t="s">
        <v>71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7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127</v>
      </c>
      <c r="B151" s="148"/>
      <c r="C151" s="148"/>
      <c r="D151" s="149"/>
      <c r="E151" s="210"/>
      <c r="F151" s="211"/>
      <c r="G151" s="211"/>
      <c r="H151" s="214" t="s">
        <v>125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125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126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24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24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65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Hamburger on WG Bun</v>
      </c>
      <c r="B159" s="120"/>
      <c r="C159" s="96" t="str">
        <f>'9-12'!B122</f>
        <v>1 burger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Cheeseburger on WG Bun</v>
      </c>
      <c r="B160" s="120"/>
      <c r="C160" s="96" t="str">
        <f>'9-12'!B123</f>
        <v>1 burger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Veggie Burger on WG Bun</v>
      </c>
      <c r="B161" s="120"/>
      <c r="C161" s="96" t="str">
        <f>'9-12'!B124</f>
        <v>1 burger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</v>
      </c>
      <c r="N161" s="104">
        <f>'9-12'!K124</f>
        <v>0</v>
      </c>
      <c r="O161" s="104">
        <f>'9-12'!L124</f>
        <v>0</v>
      </c>
      <c r="P161" s="107">
        <f t="shared" si="12"/>
        <v>0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Oven Baked Potato Fries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0.5</v>
      </c>
      <c r="N162" s="104">
        <f>'9-12'!K125</f>
        <v>0</v>
      </c>
      <c r="O162" s="104">
        <f>'9-12'!L125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Spinach Salad w/ Mandarin Oranges</v>
      </c>
      <c r="B163" s="120"/>
      <c r="C163" s="96" t="str">
        <f>'9-12'!B126</f>
        <v>1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0.5</v>
      </c>
      <c r="K163" s="104">
        <f>'9-12'!H126</f>
        <v>0</v>
      </c>
      <c r="L163" s="104">
        <f>'9-12'!I126</f>
        <v>0</v>
      </c>
      <c r="M163" s="104">
        <f>'9-12'!J126</f>
        <v>0.5</v>
      </c>
      <c r="N163" s="104">
        <f>'9-12'!K126</f>
        <v>0</v>
      </c>
      <c r="O163" s="104">
        <f>'9-12'!L126</f>
        <v>0</v>
      </c>
      <c r="P163" s="107">
        <f t="shared" si="12"/>
        <v>1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 xml:space="preserve">8 oz. 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2"/>
      <c r="R177" s="303"/>
      <c r="S177" s="304"/>
      <c r="T177" s="302"/>
      <c r="U177" s="303"/>
      <c r="V177" s="304"/>
      <c r="W177" s="299"/>
      <c r="X177" s="300"/>
      <c r="Y177" s="300"/>
      <c r="Z177" s="301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5" t="s">
        <v>59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0.5</v>
      </c>
      <c r="K179" s="102">
        <f t="shared" si="13"/>
        <v>0</v>
      </c>
      <c r="L179" s="102">
        <f t="shared" si="13"/>
        <v>0</v>
      </c>
      <c r="M179" s="102">
        <f t="shared" si="13"/>
        <v>1</v>
      </c>
      <c r="N179" s="102">
        <f t="shared" si="13"/>
        <v>0</v>
      </c>
      <c r="O179" s="102">
        <f t="shared" si="13"/>
        <v>0</v>
      </c>
      <c r="P179" s="110">
        <f t="shared" si="13"/>
        <v>1.5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64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5</v>
      </c>
      <c r="J180" s="103">
        <f t="shared" si="14"/>
        <v>1</v>
      </c>
      <c r="K180" s="103">
        <f t="shared" si="14"/>
        <v>1.5</v>
      </c>
      <c r="L180" s="103">
        <f t="shared" si="14"/>
        <v>1</v>
      </c>
      <c r="M180" s="103">
        <f t="shared" si="14"/>
        <v>2</v>
      </c>
      <c r="N180" s="103">
        <f t="shared" si="14"/>
        <v>1</v>
      </c>
      <c r="O180" s="103">
        <f t="shared" si="14"/>
        <v>0</v>
      </c>
      <c r="P180" s="111">
        <f t="shared" si="14"/>
        <v>6.5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MTdVKOlYD4vcPiLLOaemauy/XRCqC8uhEhRrtA3UrRiNGlyzrvtdi7w1VxXNI4M5kdr06IG9Vn9n7al8fCijjw==" saltValue="zRGp3sL69OvzOf0wHCrx0Q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D70E5B-435F-425D-9100-2CEFD86B1FC7}"/>
</file>

<file path=customXml/itemProps2.xml><?xml version="1.0" encoding="utf-8"?>
<ds:datastoreItem xmlns:ds="http://schemas.openxmlformats.org/officeDocument/2006/customXml" ds:itemID="{54596B98-D9A8-4BAB-92FC-99B6B1AA525C}"/>
</file>

<file path=customXml/itemProps3.xml><?xml version="1.0" encoding="utf-8"?>
<ds:datastoreItem xmlns:ds="http://schemas.openxmlformats.org/officeDocument/2006/customXml" ds:itemID="{C4C7E117-2653-4211-92CB-0FC2E11C5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2021-09-08T14:02:15Z</cp:lastPrinted>
  <dcterms:created xsi:type="dcterms:W3CDTF">2012-02-29T16:24:13Z</dcterms:created>
  <dcterms:modified xsi:type="dcterms:W3CDTF">2021-09-13T10:03:45Z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