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668B58EA-2AF6-46B6-B0AB-FB12A7283CE2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1" l="1"/>
  <c r="A177" i="22"/>
  <c r="C177" i="22"/>
  <c r="G177" i="22"/>
  <c r="H177" i="22"/>
  <c r="I177" i="22"/>
  <c r="J177" i="22"/>
  <c r="K177" i="22"/>
  <c r="P177" i="22" s="1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K20" i="18"/>
  <c r="P20" i="18" s="1"/>
  <c r="L20" i="18"/>
  <c r="M20" i="18"/>
  <c r="N20" i="18"/>
  <c r="O20" i="18"/>
  <c r="A21" i="18"/>
  <c r="C21" i="18"/>
  <c r="G21" i="18"/>
  <c r="H21" i="18"/>
  <c r="I21" i="18"/>
  <c r="J21" i="18"/>
  <c r="K21" i="18"/>
  <c r="L21" i="18"/>
  <c r="M21" i="18"/>
  <c r="P21" i="18" s="1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P55" i="18" s="1"/>
  <c r="N55" i="18"/>
  <c r="O55" i="18"/>
  <c r="P53" i="18" l="1"/>
  <c r="P54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/>
  <c r="F26" i="3"/>
  <c r="F28" i="3" s="1"/>
  <c r="D142" i="3"/>
  <c r="C142" i="3"/>
  <c r="C144" i="3" s="1"/>
  <c r="D113" i="3"/>
  <c r="C113" i="3"/>
  <c r="D84" i="3"/>
  <c r="D86" i="3" s="1"/>
  <c r="C84" i="3"/>
  <c r="C86" i="3" s="1"/>
  <c r="D55" i="3"/>
  <c r="D57" i="3" s="1"/>
  <c r="C55" i="3"/>
  <c r="D26" i="3"/>
  <c r="D28" i="3" s="1"/>
  <c r="C26" i="3"/>
  <c r="C28" i="3" s="1"/>
  <c r="D142" i="21"/>
  <c r="D144" i="21" s="1"/>
  <c r="C142" i="21"/>
  <c r="C144" i="21" s="1"/>
  <c r="D113" i="21"/>
  <c r="D115" i="21" s="1"/>
  <c r="C113" i="21"/>
  <c r="C115" i="21" s="1"/>
  <c r="D84" i="21"/>
  <c r="C84" i="21"/>
  <c r="D55" i="21"/>
  <c r="D57" i="21" s="1"/>
  <c r="C55" i="21"/>
  <c r="C57" i="21" s="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D86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H146" i="21" s="1"/>
  <c r="H148" i="21" s="1"/>
  <c r="G26" i="21"/>
  <c r="G146" i="21" s="1"/>
  <c r="G148" i="21" s="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M10" i="21"/>
  <c r="A10" i="21"/>
  <c r="M9" i="21"/>
  <c r="A9" i="21"/>
  <c r="M8" i="21"/>
  <c r="A8" i="21"/>
  <c r="M7" i="21"/>
  <c r="A7" i="21"/>
  <c r="M6" i="21"/>
  <c r="A6" i="21"/>
  <c r="B2" i="21"/>
  <c r="J146" i="21"/>
  <c r="J148" i="21" s="1"/>
  <c r="L146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I179" i="18" s="1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M142" i="18" s="1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I106" i="18" s="1"/>
  <c r="J87" i="18"/>
  <c r="K87" i="18"/>
  <c r="L87" i="18"/>
  <c r="M87" i="18"/>
  <c r="M106" i="18" s="1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O70" i="18" s="1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M142" i="3" s="1"/>
  <c r="M144" i="3" s="1"/>
  <c r="I142" i="3"/>
  <c r="H142" i="3"/>
  <c r="G142" i="3"/>
  <c r="E142" i="3"/>
  <c r="E144" i="3" s="1"/>
  <c r="D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E146" i="3" s="1"/>
  <c r="E148" i="3" s="1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M113" i="3" l="1"/>
  <c r="M115" i="3" s="1"/>
  <c r="M113" i="21"/>
  <c r="M115" i="21" s="1"/>
  <c r="M179" i="18"/>
  <c r="I142" i="18"/>
  <c r="M55" i="3"/>
  <c r="M57" i="3" s="1"/>
  <c r="P51" i="18"/>
  <c r="P57" i="18"/>
  <c r="K146" i="3"/>
  <c r="K148" i="3" s="1"/>
  <c r="J146" i="3"/>
  <c r="J148" i="3" s="1"/>
  <c r="K146" i="21"/>
  <c r="K148" i="21" s="1"/>
  <c r="D146" i="3"/>
  <c r="D148" i="3" s="1"/>
  <c r="G146" i="3"/>
  <c r="G148" i="3" s="1"/>
  <c r="M26" i="21"/>
  <c r="M28" i="21" s="1"/>
  <c r="C146" i="21"/>
  <c r="C148" i="21" s="1"/>
  <c r="C146" i="3"/>
  <c r="C148" i="3" s="1"/>
  <c r="M142" i="21"/>
  <c r="M144" i="21" s="1"/>
  <c r="F146" i="21"/>
  <c r="F148" i="21" s="1"/>
  <c r="H146" i="3"/>
  <c r="H148" i="3" s="1"/>
  <c r="P58" i="22"/>
  <c r="N179" i="22"/>
  <c r="I146" i="3"/>
  <c r="I148" i="3" s="1"/>
  <c r="E146" i="21"/>
  <c r="E148" i="21" s="1"/>
  <c r="M84" i="3"/>
  <c r="M86" i="3" s="1"/>
  <c r="L146" i="3"/>
  <c r="M55" i="21"/>
  <c r="M57" i="21" s="1"/>
  <c r="F146" i="3"/>
  <c r="F148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G107" i="22" s="1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G35" i="18"/>
  <c r="O71" i="18"/>
  <c r="O180" i="18"/>
  <c r="O35" i="18"/>
  <c r="M26" i="3"/>
  <c r="E28" i="3"/>
  <c r="N34" i="18"/>
  <c r="O71" i="22"/>
  <c r="G142" i="18"/>
  <c r="G70" i="18"/>
  <c r="G71" i="18" s="1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143" i="18" l="1"/>
  <c r="G180" i="22"/>
  <c r="H71" i="22"/>
  <c r="O107" i="18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<sst xmlns="http://schemas.openxmlformats.org/spreadsheetml/2006/main" count="868" uniqueCount="130">
  <si>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</si>
  <si>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</si>
  <si>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</si>
  <si>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</si>
  <si>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</si>
  <si>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</si>
  <si>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</si>
  <si>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</si>
  <si>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</si>
  <si>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</si>
  <si>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</si>
  <si>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</si>
  <si>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</si>
  <si>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</si>
  <si>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</si>
  <si>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</si>
  <si>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</si>
  <si>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</si>
  <si>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</si>
  <si>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</si>
  <si>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</si>
  <si>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</si>
  <si>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</si>
  <si>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</si>
  <si>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</si>
  <si>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</si>
  <si>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</si>
  <si>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</si>
  <si>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</si>
  <si>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</si>
  <si>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</si>
  <si>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</si>
  <si>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</si>
  <si>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</si>
  <si>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</si>
  <si>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</si>
  <si>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</si>
  <si>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</si>
  <si>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</si>
  <si>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</si>
  <si>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</si>
  <si>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</si>
  <si>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</si>
  <si>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</si>
  <si>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</si>
  <si>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</si>
  <si>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</si>
  <si>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</si>
  <si>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</si>
  <si>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</si>
  <si>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</si>
  <si>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</si>
  <si>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</si>
  <si>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</si>
  <si>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</si>
  <si>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</si>
  <si>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</si>
  <si>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</si>
  <si>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</si>
  <si>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</si>
  <si>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</si>
  <si>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</si>
  <si>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</si>
  <si>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</si>
  <si>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</si>
  <si>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</si>
  <si>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</si>
  <si>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</si>
  <si>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</si>
  <si>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</si>
  <si>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</si>
  <si>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</si>
  <si>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</si>
  <si>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</si>
  <si>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</si>
  <si>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</si>
  <si>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</si>
  <si>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</si>
  <si>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</si>
  <si>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</si>
  <si>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</si>
  <si>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</si>
  <si>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</si>
  <si>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</si>
  <si>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Macaroni and Cheeese</t>
  </si>
  <si>
    <t>WG Dinner Roll</t>
  </si>
  <si>
    <t>Fruit Selection</t>
  </si>
  <si>
    <t>Chopped Ham</t>
  </si>
  <si>
    <t xml:space="preserve">Baked Potato </t>
  </si>
  <si>
    <t>Chopped Broccoli</t>
  </si>
  <si>
    <t>Cheddar Cheese</t>
  </si>
  <si>
    <t>Beef Burrito</t>
  </si>
  <si>
    <t>Brown Rice</t>
  </si>
  <si>
    <t>Corn</t>
  </si>
  <si>
    <t>Salsa</t>
  </si>
  <si>
    <t>Sour Cream</t>
  </si>
  <si>
    <t>Bean Burrito</t>
  </si>
  <si>
    <t>Milk Selection</t>
  </si>
  <si>
    <t>Crispy Chicken Tenders</t>
  </si>
  <si>
    <t>Carrot Sticks</t>
  </si>
  <si>
    <t>Crispy Tofu Tenders</t>
  </si>
  <si>
    <t>Dipping Sauce</t>
  </si>
  <si>
    <t>Vegetarian Baked Beans</t>
  </si>
  <si>
    <t>1 cup</t>
  </si>
  <si>
    <t>1/2 cup</t>
  </si>
  <si>
    <t xml:space="preserve">1 - 1 oz. </t>
  </si>
  <si>
    <t xml:space="preserve">8 oz. </t>
  </si>
  <si>
    <t>1 potato</t>
  </si>
  <si>
    <t>1/4 cup</t>
  </si>
  <si>
    <t>1. 5 oz</t>
  </si>
  <si>
    <t>1 piece</t>
  </si>
  <si>
    <t xml:space="preserve">1 oz. </t>
  </si>
  <si>
    <t>1 burrito</t>
  </si>
  <si>
    <t>3 each</t>
  </si>
  <si>
    <t xml:space="preserve">4.4 oz. </t>
  </si>
  <si>
    <t>2 oz.</t>
  </si>
  <si>
    <t>1 sandwich</t>
  </si>
  <si>
    <t>BBQ Portobella Mushroom &amp; Cheddar Sandwich on WG Bun</t>
  </si>
  <si>
    <t>Cheesy Cornbread</t>
  </si>
  <si>
    <t>8 oz</t>
  </si>
  <si>
    <t>Roasted Sweet Potato Wedges</t>
  </si>
  <si>
    <t>Peas</t>
  </si>
  <si>
    <t>Butternut Cranberry Bread</t>
  </si>
  <si>
    <t>Winter Kale Caesar Salad</t>
  </si>
  <si>
    <t>BBQ Chicken Sandwich on WG Bun</t>
  </si>
  <si>
    <t>Parsnip Fries</t>
  </si>
  <si>
    <t xml:space="preserve"> Winter Week 1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</si>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</sst>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126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88</v>
      </c>
      <c r="C7" s="137" t="s">
        <v>91</v>
      </c>
      <c r="D7" s="137" t="s">
        <v>98</v>
      </c>
      <c r="E7" s="137" t="s">
        <v>124</v>
      </c>
    </row>
    <row r="8" spans="1:5" ht="30" customHeight="1" x14ac:dyDescent="0.3">
      <c r="A8" s="63" t="s">
        <v>120</v>
      </c>
      <c r="B8" s="63" t="s">
        <v>87</v>
      </c>
      <c r="C8" s="63" t="s">
        <v>96</v>
      </c>
      <c r="D8" s="63" t="s">
        <v>100</v>
      </c>
      <c r="E8" s="63" t="s">
        <v>117</v>
      </c>
    </row>
    <row r="9" spans="1:5" ht="30" customHeight="1" x14ac:dyDescent="0.3">
      <c r="A9" s="63" t="s">
        <v>121</v>
      </c>
      <c r="B9" s="63" t="s">
        <v>89</v>
      </c>
      <c r="C9" s="63" t="s">
        <v>92</v>
      </c>
      <c r="D9" s="63" t="s">
        <v>123</v>
      </c>
      <c r="E9" s="63" t="s">
        <v>102</v>
      </c>
    </row>
    <row r="10" spans="1:5" ht="30" customHeight="1" x14ac:dyDescent="0.3">
      <c r="A10" s="63" t="s">
        <v>85</v>
      </c>
      <c r="B10" s="63" t="s">
        <v>90</v>
      </c>
      <c r="C10" s="63" t="s">
        <v>93</v>
      </c>
      <c r="D10" s="63" t="s">
        <v>99</v>
      </c>
      <c r="E10" s="63" t="s">
        <v>125</v>
      </c>
    </row>
    <row r="11" spans="1:5" ht="30" customHeight="1" x14ac:dyDescent="0.3">
      <c r="A11" s="63" t="s">
        <v>86</v>
      </c>
      <c r="B11" s="63" t="s">
        <v>122</v>
      </c>
      <c r="C11" s="63" t="s">
        <v>94</v>
      </c>
      <c r="D11" s="63" t="s">
        <v>101</v>
      </c>
      <c r="E11" s="63" t="s">
        <v>86</v>
      </c>
    </row>
    <row r="12" spans="1:5" ht="30" customHeight="1" x14ac:dyDescent="0.3">
      <c r="A12" s="63" t="s">
        <v>86</v>
      </c>
      <c r="B12" s="63" t="s">
        <v>86</v>
      </c>
      <c r="C12" s="63" t="s">
        <v>95</v>
      </c>
      <c r="D12" s="63" t="s">
        <v>118</v>
      </c>
      <c r="E12" s="63" t="s">
        <v>86</v>
      </c>
    </row>
    <row r="13" spans="1:5" ht="30" customHeight="1" x14ac:dyDescent="0.3">
      <c r="A13" s="114" t="s">
        <v>97</v>
      </c>
      <c r="B13" s="114" t="s">
        <v>86</v>
      </c>
      <c r="C13" s="114" t="s">
        <v>86</v>
      </c>
      <c r="D13" s="114" t="s">
        <v>86</v>
      </c>
      <c r="E13" s="114" t="s">
        <v>97</v>
      </c>
    </row>
    <row r="14" spans="1:5" ht="30" customHeight="1" x14ac:dyDescent="0.3">
      <c r="A14" s="64"/>
      <c r="B14" s="64" t="s">
        <v>95</v>
      </c>
      <c r="C14" s="64" t="s">
        <v>86</v>
      </c>
      <c r="D14" s="64" t="s">
        <v>86</v>
      </c>
      <c r="E14" s="64"/>
    </row>
    <row r="15" spans="1:5" ht="30" customHeight="1" x14ac:dyDescent="0.3">
      <c r="A15" s="64"/>
      <c r="B15" s="64" t="s">
        <v>97</v>
      </c>
      <c r="C15" s="64" t="s">
        <v>97</v>
      </c>
      <c r="D15" s="64" t="s">
        <v>97</v>
      </c>
      <c r="E15" s="64"/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aXP1Sxghi29L+OkrHTvq8hn+V1BTMf8OBJS0xyWtfCsD4mJssR6nVFFvBYr4WT8I+3W49m1lfZGyGggLnziNyQ==" saltValue="gDz59eaA8yMiT9ED/oEgLQ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71" t="s">
        <v>66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 xml:space="preserve"> Winter Week 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Macaroni and Cheeese</v>
      </c>
      <c r="B6" s="128" t="s">
        <v>103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Roasted Sweet Potato Wedges</v>
      </c>
      <c r="B7" s="128" t="s">
        <v>104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Peas</v>
      </c>
      <c r="B8" s="128" t="s">
        <v>104</v>
      </c>
      <c r="C8" s="117"/>
      <c r="D8" s="117"/>
      <c r="E8" s="117"/>
      <c r="F8" s="117"/>
      <c r="G8" s="117"/>
      <c r="H8" s="117"/>
      <c r="I8" s="117"/>
      <c r="J8" s="117">
        <v>0.5</v>
      </c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WG Dinner Roll</v>
      </c>
      <c r="B9" s="128" t="s">
        <v>105</v>
      </c>
      <c r="C9" s="117"/>
      <c r="D9" s="117">
        <v>1</v>
      </c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Fruit Selection</v>
      </c>
      <c r="B10" s="128" t="s">
        <v>104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104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Milk Selection</v>
      </c>
      <c r="B12" s="128" t="s">
        <v>106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0.5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78" t="s">
        <v>12</v>
      </c>
      <c r="B28" s="17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71" t="s">
        <v>66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 xml:space="preserve"> Winter Week 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 xml:space="preserve">Baked Potato </v>
      </c>
      <c r="B35" s="128" t="s">
        <v>107</v>
      </c>
      <c r="C35" s="117"/>
      <c r="D35" s="117"/>
      <c r="E35" s="117"/>
      <c r="F35" s="117"/>
      <c r="G35" s="117"/>
      <c r="H35" s="117"/>
      <c r="I35" s="117"/>
      <c r="J35" s="117">
        <v>0.5</v>
      </c>
      <c r="K35" s="117"/>
      <c r="L35" s="118"/>
      <c r="M35" s="84">
        <f>SUM(G35:L35)</f>
        <v>0.5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Chopped Ham</v>
      </c>
      <c r="B36" s="128" t="s">
        <v>109</v>
      </c>
      <c r="C36" s="117">
        <v>1</v>
      </c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Chopped Broccoli</v>
      </c>
      <c r="B37" s="128" t="s">
        <v>108</v>
      </c>
      <c r="C37" s="117"/>
      <c r="D37" s="117"/>
      <c r="E37" s="117"/>
      <c r="F37" s="117"/>
      <c r="G37" s="117">
        <v>0.25</v>
      </c>
      <c r="H37" s="117"/>
      <c r="I37" s="117"/>
      <c r="J37" s="117"/>
      <c r="K37" s="117"/>
      <c r="L37" s="118"/>
      <c r="M37" s="84">
        <f t="shared" si="3"/>
        <v>0.25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Cheddar Cheese</v>
      </c>
      <c r="B38" s="128" t="s">
        <v>108</v>
      </c>
      <c r="C38" s="117">
        <v>1</v>
      </c>
      <c r="D38" s="117"/>
      <c r="E38" s="117"/>
      <c r="F38" s="117"/>
      <c r="G38" s="117"/>
      <c r="H38" s="117"/>
      <c r="I38" s="117"/>
      <c r="J38" s="117"/>
      <c r="K38" s="117"/>
      <c r="L38" s="118"/>
      <c r="M38" s="84">
        <f t="shared" si="3"/>
        <v>0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Butternut Cranberry Bread</v>
      </c>
      <c r="B39" s="128" t="s">
        <v>110</v>
      </c>
      <c r="C39" s="117"/>
      <c r="D39" s="117">
        <v>2</v>
      </c>
      <c r="E39" s="117"/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104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104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Sour Cream</v>
      </c>
      <c r="B42" s="128" t="s">
        <v>111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Milk Selection</v>
      </c>
      <c r="B43" s="128" t="s">
        <v>106</v>
      </c>
      <c r="C43" s="117"/>
      <c r="D43" s="117"/>
      <c r="E43" s="117"/>
      <c r="F43" s="117">
        <v>1</v>
      </c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0.25</v>
      </c>
      <c r="H55" s="51">
        <f t="shared" si="4"/>
        <v>0</v>
      </c>
      <c r="I55" s="52">
        <f t="shared" si="4"/>
        <v>0</v>
      </c>
      <c r="J55" s="53">
        <f t="shared" si="4"/>
        <v>0.5</v>
      </c>
      <c r="K55" s="54">
        <f t="shared" si="4"/>
        <v>0</v>
      </c>
      <c r="L55" s="55">
        <f t="shared" si="4"/>
        <v>0</v>
      </c>
      <c r="M55" s="56">
        <f>SUM(G55:L55)</f>
        <v>0.75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71" t="s">
        <v>66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 xml:space="preserve"> Winter Week 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Beef Burrito</v>
      </c>
      <c r="B64" s="128" t="s">
        <v>112</v>
      </c>
      <c r="C64" s="117">
        <v>2</v>
      </c>
      <c r="D64" s="117">
        <v>1.5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Bean Burrito</v>
      </c>
      <c r="B65" s="128" t="s">
        <v>112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104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Corn</v>
      </c>
      <c r="B67" s="128" t="s">
        <v>104</v>
      </c>
      <c r="C67" s="117"/>
      <c r="D67" s="117"/>
      <c r="E67" s="117"/>
      <c r="F67" s="117"/>
      <c r="G67" s="117"/>
      <c r="H67" s="117"/>
      <c r="I67" s="117"/>
      <c r="J67" s="117">
        <v>0.5</v>
      </c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Salsa</v>
      </c>
      <c r="B68" s="128" t="s">
        <v>108</v>
      </c>
      <c r="C68" s="117"/>
      <c r="D68" s="117"/>
      <c r="E68" s="117"/>
      <c r="F68" s="117"/>
      <c r="G68" s="117"/>
      <c r="H68" s="117">
        <v>0.25</v>
      </c>
      <c r="I68" s="117"/>
      <c r="J68" s="117"/>
      <c r="K68" s="117"/>
      <c r="L68" s="118"/>
      <c r="M68" s="84">
        <f t="shared" si="6"/>
        <v>0.25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Sour Cream</v>
      </c>
      <c r="B69" s="128" t="s">
        <v>111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104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104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106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2.5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0.25</v>
      </c>
      <c r="I84" s="52">
        <f t="shared" si="7"/>
        <v>0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0.75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71" t="s">
        <v>66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 xml:space="preserve"> Winter Week 1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Crispy Chicken Tenders</v>
      </c>
      <c r="B93" s="128" t="s">
        <v>113</v>
      </c>
      <c r="C93" s="117">
        <v>2</v>
      </c>
      <c r="D93" s="117">
        <v>1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Crispy Tofu Tenders</v>
      </c>
      <c r="B94" s="128" t="s">
        <v>114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Winter Kale Caesar Salad</v>
      </c>
      <c r="B95" s="128" t="s">
        <v>103</v>
      </c>
      <c r="C95" s="117"/>
      <c r="D95" s="117"/>
      <c r="E95" s="117"/>
      <c r="F95" s="117"/>
      <c r="G95" s="117">
        <v>0.5</v>
      </c>
      <c r="H95" s="117"/>
      <c r="I95" s="117"/>
      <c r="J95" s="117"/>
      <c r="K95" s="117"/>
      <c r="L95" s="118"/>
      <c r="M95" s="84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Carrot Sticks</v>
      </c>
      <c r="B96" s="128" t="s">
        <v>104</v>
      </c>
      <c r="C96" s="117"/>
      <c r="D96" s="117"/>
      <c r="E96" s="117"/>
      <c r="F96" s="117"/>
      <c r="G96" s="117"/>
      <c r="H96" s="117">
        <v>0.5</v>
      </c>
      <c r="I96" s="117"/>
      <c r="J96" s="117"/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Dipping Sauce</v>
      </c>
      <c r="B97" s="128" t="s">
        <v>115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Cheesy Cornbread</v>
      </c>
      <c r="B98" s="128" t="s">
        <v>110</v>
      </c>
      <c r="C98" s="117"/>
      <c r="D98" s="117">
        <v>1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104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Fruit Selection</v>
      </c>
      <c r="B100" s="128" t="s">
        <v>104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 t="str">
        <f>'Weekly Menus'!D15</f>
        <v>Milk Selection</v>
      </c>
      <c r="B101" s="128" t="s">
        <v>106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0.5</v>
      </c>
      <c r="H113" s="51">
        <f t="shared" si="10"/>
        <v>0.5</v>
      </c>
      <c r="I113" s="52">
        <f t="shared" si="10"/>
        <v>0</v>
      </c>
      <c r="J113" s="53">
        <f t="shared" si="10"/>
        <v>0</v>
      </c>
      <c r="K113" s="54">
        <f t="shared" si="10"/>
        <v>0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6" t="s">
        <v>18</v>
      </c>
      <c r="B114" s="177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78" t="s">
        <v>12</v>
      </c>
      <c r="B115" s="17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71" t="s">
        <v>66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3"/>
    </row>
    <row r="118" spans="1:13" s="74" customFormat="1" ht="15" customHeight="1" x14ac:dyDescent="0.3">
      <c r="A118" s="76" t="s">
        <v>44</v>
      </c>
      <c r="B118" s="77" t="str">
        <f>'Weekly Menus'!B4</f>
        <v xml:space="preserve"> Winter Week 1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BBQ Chicken Sandwich on WG Bun</v>
      </c>
      <c r="B122" s="128" t="s">
        <v>116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BBQ Portobella Mushroom &amp; Cheddar Sandwich on WG Bun</v>
      </c>
      <c r="B123" s="128" t="s">
        <v>116</v>
      </c>
      <c r="C123" s="117"/>
      <c r="D123" s="117"/>
      <c r="E123" s="117"/>
      <c r="F123" s="117"/>
      <c r="G123" s="117"/>
      <c r="H123" s="117"/>
      <c r="I123" s="117"/>
      <c r="J123" s="117"/>
      <c r="K123" s="117">
        <v>0.5</v>
      </c>
      <c r="L123" s="118"/>
      <c r="M123" s="84">
        <f t="shared" ref="M123:M141" si="12">SUM(G123:L123)</f>
        <v>0.5</v>
      </c>
    </row>
    <row r="124" spans="1:13" ht="15" customHeight="1" x14ac:dyDescent="0.3">
      <c r="A124" s="83" t="str">
        <f>'Weekly Menus'!E9</f>
        <v>Vegetarian Baked Beans</v>
      </c>
      <c r="B124" s="128" t="s">
        <v>104</v>
      </c>
      <c r="C124" s="117"/>
      <c r="D124" s="117"/>
      <c r="E124" s="117"/>
      <c r="F124" s="117"/>
      <c r="G124" s="117"/>
      <c r="H124" s="117"/>
      <c r="I124" s="117">
        <v>0.5</v>
      </c>
      <c r="J124" s="117"/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Parsnip Fries</v>
      </c>
      <c r="B125" s="128" t="s">
        <v>104</v>
      </c>
      <c r="C125" s="117"/>
      <c r="D125" s="117"/>
      <c r="E125" s="117"/>
      <c r="F125" s="117"/>
      <c r="G125" s="117"/>
      <c r="H125" s="117"/>
      <c r="I125" s="117"/>
      <c r="J125" s="117"/>
      <c r="K125" s="117">
        <v>0.5</v>
      </c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Fruit Selection</v>
      </c>
      <c r="B126" s="128" t="s">
        <v>104</v>
      </c>
      <c r="C126" s="117"/>
      <c r="D126" s="117"/>
      <c r="E126" s="117">
        <v>0.5</v>
      </c>
      <c r="F126" s="117"/>
      <c r="G126" s="117"/>
      <c r="H126" s="117"/>
      <c r="I126" s="117"/>
      <c r="J126" s="117"/>
      <c r="K126" s="117"/>
      <c r="L126" s="118"/>
      <c r="M126" s="84">
        <f t="shared" si="12"/>
        <v>0</v>
      </c>
    </row>
    <row r="127" spans="1:13" ht="15" customHeight="1" x14ac:dyDescent="0.3">
      <c r="A127" s="83" t="str">
        <f>'Weekly Menus'!E12</f>
        <v>Fruit Selection</v>
      </c>
      <c r="B127" s="128" t="s">
        <v>104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Milk Selection</v>
      </c>
      <c r="B128" s="128" t="s">
        <v>106</v>
      </c>
      <c r="C128" s="117"/>
      <c r="D128" s="117"/>
      <c r="E128" s="117"/>
      <c r="F128" s="117">
        <v>1</v>
      </c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>
        <f>'Weekly Menus'!E14</f>
        <v>0</v>
      </c>
      <c r="B129" s="12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</v>
      </c>
      <c r="I142" s="52">
        <f t="shared" si="13"/>
        <v>0.5</v>
      </c>
      <c r="J142" s="53">
        <f t="shared" si="13"/>
        <v>0</v>
      </c>
      <c r="K142" s="54">
        <f t="shared" si="13"/>
        <v>1</v>
      </c>
      <c r="L142" s="55">
        <f t="shared" si="13"/>
        <v>0</v>
      </c>
      <c r="M142" s="56">
        <f>SUM(G142:L142)</f>
        <v>1.5</v>
      </c>
    </row>
    <row r="143" spans="1:13" ht="28.8" x14ac:dyDescent="0.3">
      <c r="A143" s="176" t="s">
        <v>18</v>
      </c>
      <c r="B143" s="177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78" t="s">
        <v>12</v>
      </c>
      <c r="B144" s="17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80" t="s">
        <v>10</v>
      </c>
      <c r="B146" s="181"/>
      <c r="C146" s="21">
        <f t="shared" ref="C146:M146" si="15">SUM(C26,C55,C84,C113,C142)</f>
        <v>10</v>
      </c>
      <c r="D146" s="22">
        <f t="shared" si="15"/>
        <v>10.5</v>
      </c>
      <c r="E146" s="23">
        <f>SUM(E26,E55,E84,E113,E142)</f>
        <v>4.5</v>
      </c>
      <c r="F146" s="132">
        <f>SUM(F26,F55,F84,F113,F142)</f>
        <v>5</v>
      </c>
      <c r="G146" s="24">
        <f t="shared" si="15"/>
        <v>0.75</v>
      </c>
      <c r="H146" s="25">
        <f t="shared" si="15"/>
        <v>1.25</v>
      </c>
      <c r="I146" s="26">
        <f t="shared" si="15"/>
        <v>0.5</v>
      </c>
      <c r="J146" s="27">
        <f t="shared" si="15"/>
        <v>1.5</v>
      </c>
      <c r="K146" s="29">
        <f t="shared" si="15"/>
        <v>1</v>
      </c>
      <c r="L146" s="28">
        <f t="shared" si="15"/>
        <v>0</v>
      </c>
      <c r="M146" s="44">
        <f t="shared" si="15"/>
        <v>5</v>
      </c>
    </row>
    <row r="147" spans="1:13" ht="43.2" x14ac:dyDescent="0.3">
      <c r="A147" s="182" t="s">
        <v>19</v>
      </c>
      <c r="B147" s="18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84" t="s">
        <v>13</v>
      </c>
      <c r="B148" s="18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YS5g7N7mjQffa5z1isFuN9xu/5IMD+O5SIlTDHyJPGb2fcFkTbzplzXTegY15hyiggXpYJIcDrQR2nvknVocJw==" saltValue="yU8X9tqf0hr3c+yW2NUOfg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 xml:space="preserve"> Winter Week 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Macaroni and Cheeese</v>
      </c>
      <c r="B6" s="128" t="s">
        <v>103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Roasted Sweet Potato Wedges</v>
      </c>
      <c r="B7" s="128" t="s">
        <v>104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Peas</v>
      </c>
      <c r="B8" s="128" t="s">
        <v>104</v>
      </c>
      <c r="C8" s="117"/>
      <c r="D8" s="117"/>
      <c r="E8" s="117"/>
      <c r="F8" s="117"/>
      <c r="G8" s="117"/>
      <c r="H8" s="117"/>
      <c r="I8" s="117"/>
      <c r="J8" s="117">
        <v>0.5</v>
      </c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WG Dinner Roll</v>
      </c>
      <c r="B9" s="128" t="s">
        <v>105</v>
      </c>
      <c r="C9" s="117"/>
      <c r="D9" s="117">
        <v>1</v>
      </c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Fruit Selection</v>
      </c>
      <c r="B10" s="128" t="s">
        <v>104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106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Milk Selection</v>
      </c>
      <c r="B12" s="128"/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78" t="s">
        <v>12</v>
      </c>
      <c r="B28" s="17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 xml:space="preserve"> Winter Week 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 xml:space="preserve">Baked Potato </v>
      </c>
      <c r="B35" s="128" t="s">
        <v>107</v>
      </c>
      <c r="C35" s="117"/>
      <c r="D35" s="117"/>
      <c r="E35" s="117"/>
      <c r="F35" s="117"/>
      <c r="G35" s="117"/>
      <c r="H35" s="117"/>
      <c r="I35" s="117"/>
      <c r="J35" s="117">
        <v>0.5</v>
      </c>
      <c r="K35" s="117"/>
      <c r="L35" s="118"/>
      <c r="M35" s="84">
        <f>SUM(G35:L35)</f>
        <v>0.5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Chopped Ham</v>
      </c>
      <c r="B36" s="128" t="s">
        <v>109</v>
      </c>
      <c r="C36" s="117">
        <v>1</v>
      </c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Chopped Broccoli</v>
      </c>
      <c r="B37" s="128" t="s">
        <v>108</v>
      </c>
      <c r="C37" s="117"/>
      <c r="D37" s="117"/>
      <c r="E37" s="117"/>
      <c r="F37" s="117"/>
      <c r="G37" s="117">
        <v>0.25</v>
      </c>
      <c r="H37" s="117"/>
      <c r="I37" s="117"/>
      <c r="J37" s="117"/>
      <c r="K37" s="117"/>
      <c r="L37" s="118"/>
      <c r="M37" s="84">
        <f t="shared" si="2"/>
        <v>0.25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Cheddar Cheese</v>
      </c>
      <c r="B38" s="128" t="s">
        <v>108</v>
      </c>
      <c r="C38" s="117">
        <v>1</v>
      </c>
      <c r="D38" s="117"/>
      <c r="E38" s="117"/>
      <c r="F38" s="117"/>
      <c r="G38" s="117"/>
      <c r="H38" s="117"/>
      <c r="I38" s="117"/>
      <c r="J38" s="117"/>
      <c r="K38" s="117"/>
      <c r="L38" s="118"/>
      <c r="M38" s="84">
        <f t="shared" si="2"/>
        <v>0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Butternut Cranberry Bread</v>
      </c>
      <c r="B39" s="128" t="s">
        <v>110</v>
      </c>
      <c r="C39" s="117"/>
      <c r="D39" s="117">
        <v>2</v>
      </c>
      <c r="E39" s="117"/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104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104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Sour Cream</v>
      </c>
      <c r="B42" s="128" t="s">
        <v>111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Milk Selection</v>
      </c>
      <c r="B43" s="128" t="s">
        <v>106</v>
      </c>
      <c r="C43" s="117"/>
      <c r="D43" s="117"/>
      <c r="E43" s="117"/>
      <c r="F43" s="117">
        <v>1</v>
      </c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0.25</v>
      </c>
      <c r="H55" s="51">
        <f t="shared" si="3"/>
        <v>0</v>
      </c>
      <c r="I55" s="52">
        <f t="shared" si="3"/>
        <v>0</v>
      </c>
      <c r="J55" s="53">
        <f t="shared" si="3"/>
        <v>0.5</v>
      </c>
      <c r="K55" s="54">
        <f t="shared" si="3"/>
        <v>0</v>
      </c>
      <c r="L55" s="55">
        <f t="shared" si="3"/>
        <v>0</v>
      </c>
      <c r="M55" s="56">
        <f>SUM(G55:L55)</f>
        <v>0.75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 xml:space="preserve"> Winter Week 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Beef Burrito</v>
      </c>
      <c r="B64" s="128" t="s">
        <v>112</v>
      </c>
      <c r="C64" s="117">
        <v>2</v>
      </c>
      <c r="D64" s="117">
        <v>1.5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Bean Burrito</v>
      </c>
      <c r="B65" s="128" t="s">
        <v>112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104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Corn</v>
      </c>
      <c r="B67" s="128" t="s">
        <v>104</v>
      </c>
      <c r="C67" s="117"/>
      <c r="D67" s="117"/>
      <c r="E67" s="117"/>
      <c r="F67" s="117"/>
      <c r="G67" s="117"/>
      <c r="H67" s="117"/>
      <c r="I67" s="117"/>
      <c r="J67" s="117">
        <v>0.5</v>
      </c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Salsa</v>
      </c>
      <c r="B68" s="128" t="s">
        <v>108</v>
      </c>
      <c r="C68" s="117"/>
      <c r="D68" s="117"/>
      <c r="E68" s="117"/>
      <c r="F68" s="117"/>
      <c r="G68" s="117"/>
      <c r="H68" s="117">
        <v>0.25</v>
      </c>
      <c r="I68" s="117"/>
      <c r="J68" s="117"/>
      <c r="K68" s="117"/>
      <c r="L68" s="118"/>
      <c r="M68" s="84">
        <f t="shared" si="5"/>
        <v>0.25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Sour Cream</v>
      </c>
      <c r="B69" s="128" t="s">
        <v>111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104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104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106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2.5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0.25</v>
      </c>
      <c r="I84" s="52">
        <f t="shared" si="6"/>
        <v>0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0.75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No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 xml:space="preserve"> Winter Week 1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Crispy Chicken Tenders</v>
      </c>
      <c r="B93" s="128" t="s">
        <v>113</v>
      </c>
      <c r="C93" s="117">
        <v>2</v>
      </c>
      <c r="D93" s="117">
        <v>1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Crispy Tofu Tenders</v>
      </c>
      <c r="B94" s="128" t="s">
        <v>114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Winter Kale Caesar Salad</v>
      </c>
      <c r="B95" s="128" t="s">
        <v>103</v>
      </c>
      <c r="C95" s="117"/>
      <c r="D95" s="117"/>
      <c r="E95" s="117"/>
      <c r="F95" s="117"/>
      <c r="G95" s="117">
        <v>0.5</v>
      </c>
      <c r="H95" s="117"/>
      <c r="I95" s="117"/>
      <c r="J95" s="117"/>
      <c r="K95" s="117"/>
      <c r="L95" s="118"/>
      <c r="M95" s="84">
        <f t="shared" si="8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Carrot Sticks</v>
      </c>
      <c r="B96" s="128" t="s">
        <v>104</v>
      </c>
      <c r="C96" s="117"/>
      <c r="D96" s="117"/>
      <c r="E96" s="117"/>
      <c r="F96" s="117"/>
      <c r="G96" s="117"/>
      <c r="H96" s="117">
        <v>0.5</v>
      </c>
      <c r="I96" s="117"/>
      <c r="J96" s="117"/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Dipping Sauce</v>
      </c>
      <c r="B97" s="128" t="s">
        <v>115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Cheesy Cornbread</v>
      </c>
      <c r="B98" s="128" t="s">
        <v>110</v>
      </c>
      <c r="C98" s="117"/>
      <c r="D98" s="117">
        <v>1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104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Fruit Selection</v>
      </c>
      <c r="B100" s="128" t="s">
        <v>104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 t="str">
        <f>'Weekly Menus'!D15</f>
        <v>Milk Selection</v>
      </c>
      <c r="B101" s="128" t="s">
        <v>119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0.5</v>
      </c>
      <c r="H113" s="51">
        <f t="shared" si="9"/>
        <v>0.5</v>
      </c>
      <c r="I113" s="52">
        <f t="shared" si="9"/>
        <v>0</v>
      </c>
      <c r="J113" s="53">
        <f t="shared" si="9"/>
        <v>0</v>
      </c>
      <c r="K113" s="54">
        <f t="shared" si="9"/>
        <v>0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6" t="s">
        <v>18</v>
      </c>
      <c r="B114" s="177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78" t="s">
        <v>12</v>
      </c>
      <c r="B115" s="17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 xml:space="preserve"> Winter Week 1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BBQ Chicken Sandwich on WG Bun</v>
      </c>
      <c r="B122" s="128" t="s">
        <v>116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BBQ Portobella Mushroom &amp; Cheddar Sandwich on WG Bun</v>
      </c>
      <c r="B123" s="128" t="s">
        <v>116</v>
      </c>
      <c r="C123" s="117"/>
      <c r="D123" s="117"/>
      <c r="E123" s="117"/>
      <c r="F123" s="117"/>
      <c r="G123" s="117"/>
      <c r="H123" s="117"/>
      <c r="I123" s="117"/>
      <c r="J123" s="117"/>
      <c r="K123" s="117">
        <v>0.5</v>
      </c>
      <c r="L123" s="118"/>
      <c r="M123" s="84">
        <f t="shared" ref="M123:M141" si="11">SUM(G123:L123)</f>
        <v>0.5</v>
      </c>
    </row>
    <row r="124" spans="1:13" x14ac:dyDescent="0.3">
      <c r="A124" s="83" t="str">
        <f>'Weekly Menus'!E9</f>
        <v>Vegetarian Baked Beans</v>
      </c>
      <c r="B124" s="128" t="s">
        <v>104</v>
      </c>
      <c r="C124" s="117"/>
      <c r="D124" s="117"/>
      <c r="E124" s="117"/>
      <c r="F124" s="117"/>
      <c r="G124" s="117"/>
      <c r="H124" s="117"/>
      <c r="I124" s="117">
        <v>0.5</v>
      </c>
      <c r="J124" s="117"/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Parsnip Fries</v>
      </c>
      <c r="B125" s="128" t="s">
        <v>104</v>
      </c>
      <c r="C125" s="117"/>
      <c r="D125" s="117"/>
      <c r="E125" s="117"/>
      <c r="F125" s="117"/>
      <c r="G125" s="117"/>
      <c r="H125" s="117"/>
      <c r="I125" s="117"/>
      <c r="J125" s="117"/>
      <c r="K125" s="117">
        <v>0.5</v>
      </c>
      <c r="L125" s="118"/>
      <c r="M125" s="84">
        <f t="shared" si="11"/>
        <v>0.5</v>
      </c>
    </row>
    <row r="126" spans="1:13" x14ac:dyDescent="0.3">
      <c r="A126" s="83" t="str">
        <f>'Weekly Menus'!E11</f>
        <v>Fruit Selection</v>
      </c>
      <c r="B126" s="128" t="s">
        <v>104</v>
      </c>
      <c r="C126" s="117"/>
      <c r="D126" s="117"/>
      <c r="E126" s="117">
        <v>0.5</v>
      </c>
      <c r="F126" s="117"/>
      <c r="G126" s="117"/>
      <c r="H126" s="117"/>
      <c r="I126" s="117"/>
      <c r="J126" s="117"/>
      <c r="K126" s="117"/>
      <c r="L126" s="118"/>
      <c r="M126" s="84">
        <f t="shared" si="11"/>
        <v>0</v>
      </c>
    </row>
    <row r="127" spans="1:13" x14ac:dyDescent="0.3">
      <c r="A127" s="83" t="str">
        <f>'Weekly Menus'!E12</f>
        <v>Fruit Selection</v>
      </c>
      <c r="B127" s="128" t="s">
        <v>104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Milk Selection</v>
      </c>
      <c r="B128" s="128" t="s">
        <v>106</v>
      </c>
      <c r="C128" s="117"/>
      <c r="D128" s="117"/>
      <c r="E128" s="117"/>
      <c r="F128" s="117">
        <v>1</v>
      </c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>
        <f>'Weekly Menus'!E14</f>
        <v>0</v>
      </c>
      <c r="B129" s="12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</v>
      </c>
      <c r="I142" s="52">
        <f t="shared" si="12"/>
        <v>0.5</v>
      </c>
      <c r="J142" s="53">
        <f t="shared" si="12"/>
        <v>0</v>
      </c>
      <c r="K142" s="54">
        <f t="shared" si="12"/>
        <v>1</v>
      </c>
      <c r="L142" s="55">
        <f t="shared" si="12"/>
        <v>0</v>
      </c>
      <c r="M142" s="56">
        <f>SUM(G142:L142)</f>
        <v>1.5</v>
      </c>
    </row>
    <row r="143" spans="1:13" ht="28.8" x14ac:dyDescent="0.3">
      <c r="A143" s="176" t="s">
        <v>18</v>
      </c>
      <c r="B143" s="177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78" t="s">
        <v>12</v>
      </c>
      <c r="B144" s="17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80" t="s">
        <v>10</v>
      </c>
      <c r="B146" s="181"/>
      <c r="C146" s="21">
        <f t="shared" ref="C146:M146" si="13">SUM(C26,C55,C84,C113,C142)</f>
        <v>10</v>
      </c>
      <c r="D146" s="22">
        <f t="shared" si="13"/>
        <v>10.5</v>
      </c>
      <c r="E146" s="23">
        <f>SUM(E26,E55,E84,E113,E142)</f>
        <v>5</v>
      </c>
      <c r="F146" s="132">
        <f>SUM(F26,F55,F84,F113,F142)</f>
        <v>5</v>
      </c>
      <c r="G146" s="24">
        <f t="shared" si="13"/>
        <v>0.75</v>
      </c>
      <c r="H146" s="25">
        <f t="shared" si="13"/>
        <v>1.25</v>
      </c>
      <c r="I146" s="26">
        <f t="shared" si="13"/>
        <v>0.5</v>
      </c>
      <c r="J146" s="27">
        <f t="shared" si="13"/>
        <v>1.5</v>
      </c>
      <c r="K146" s="29">
        <f t="shared" si="13"/>
        <v>1</v>
      </c>
      <c r="L146" s="28">
        <f t="shared" si="13"/>
        <v>0</v>
      </c>
      <c r="M146" s="44">
        <f t="shared" si="13"/>
        <v>5</v>
      </c>
    </row>
    <row r="147" spans="1:13" ht="45" customHeight="1" x14ac:dyDescent="0.3">
      <c r="A147" s="182" t="s">
        <v>19</v>
      </c>
      <c r="B147" s="18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84" t="s">
        <v>13</v>
      </c>
      <c r="B148" s="18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xKiEF8HK9DD4vAyCW+UciUqubzZLVDYfClf5W4SCqLbQBho83Qd2Suet1GXFgJJuFFLz6SO+03mxHJRzataPKg==" saltValue="qhoUdU3eoWgY8tuoz2O45A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166" zoomScaleNormal="100" workbookViewId="0">
      <selection activeCell="Q178" sqref="Q178:Z180"/>
    </sheetView>
  </sheetViews>
  <sheetFormatPr defaultRowHeight="14.4" x14ac:dyDescent="0.3"/>
  <cols>
    <col min="1" max="1" width="25.77734375" customWidth="1"/>
    <col min="2" max="2" width="5.77734375" customWidth="1"/>
    <col min="3" max="3" width="9.109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01" t="s">
        <v>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127</v>
      </c>
      <c r="B7" s="148"/>
      <c r="C7" s="148"/>
      <c r="D7" s="149"/>
      <c r="E7" s="210"/>
      <c r="F7" s="211"/>
      <c r="G7" s="211"/>
      <c r="H7" s="214" t="s">
        <v>128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128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129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67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67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65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Macaroni and Cheeese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2</v>
      </c>
      <c r="H15" s="104">
        <f>'K-8 (combined)'!D6</f>
        <v>1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Roasted Sweet Potato Wedges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0.5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Peas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0.5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WG Dinner Roll</v>
      </c>
      <c r="B18" s="120"/>
      <c r="C18" s="130" t="str">
        <f>'K-8 (combined)'!B9</f>
        <v xml:space="preserve">1 - 1 oz. </v>
      </c>
      <c r="D18" s="122"/>
      <c r="E18" s="123"/>
      <c r="F18" s="124"/>
      <c r="G18" s="106">
        <f>'K-8 (combined)'!C9</f>
        <v>0</v>
      </c>
      <c r="H18" s="104">
        <f>'K-8 (combined)'!D9</f>
        <v>1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Fruit Selection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0.5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60"/>
      <c r="R20" s="260"/>
      <c r="S20" s="261"/>
      <c r="T20" s="262"/>
      <c r="U20" s="260"/>
      <c r="V20" s="261"/>
      <c r="W20" s="263"/>
      <c r="X20" s="264"/>
      <c r="Y20" s="264"/>
      <c r="Z20" s="265"/>
    </row>
    <row r="21" spans="1:26" ht="24" customHeight="1" x14ac:dyDescent="0.3">
      <c r="A21" s="160" t="str">
        <f>'Weekly Menus'!A13</f>
        <v>Milk Selection</v>
      </c>
      <c r="B21" s="120"/>
      <c r="C21" s="130" t="str">
        <f>'K-8 (combined)'!B12</f>
        <v xml:space="preserve">8 oz. 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60"/>
      <c r="R21" s="260"/>
      <c r="S21" s="261"/>
      <c r="T21" s="262"/>
      <c r="U21" s="260"/>
      <c r="V21" s="261"/>
      <c r="W21" s="263"/>
      <c r="X21" s="264"/>
      <c r="Y21" s="264"/>
      <c r="Z21" s="265"/>
    </row>
    <row r="22" spans="1:26" ht="24" customHeight="1" x14ac:dyDescent="0.3">
      <c r="A22" s="160">
        <f>'Weekly Menus'!A14</f>
        <v>0</v>
      </c>
      <c r="B22" s="120"/>
      <c r="C22" s="130">
        <f>'K-8 (combined)'!B13</f>
        <v>0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59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0.5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64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0.5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01" t="s">
        <v>70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3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127</v>
      </c>
      <c r="B43" s="148"/>
      <c r="C43" s="148"/>
      <c r="D43" s="149"/>
      <c r="E43" s="210"/>
      <c r="F43" s="211"/>
      <c r="G43" s="211"/>
      <c r="H43" s="214" t="s">
        <v>128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128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129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67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67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65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 xml:space="preserve">Baked Potato </v>
      </c>
      <c r="B51" s="120"/>
      <c r="C51" s="130" t="str">
        <f>'K-8 (combined)'!B35</f>
        <v>1 potato</v>
      </c>
      <c r="D51" s="93"/>
      <c r="E51" s="82"/>
      <c r="F51" s="92"/>
      <c r="G51" s="106">
        <f>'K-8 (combined)'!C35</f>
        <v>0</v>
      </c>
      <c r="H51" s="104">
        <f>'K-8 (combined)'!D35</f>
        <v>0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0.5</v>
      </c>
      <c r="N51" s="104">
        <f>'K-8 (combined)'!K35</f>
        <v>0</v>
      </c>
      <c r="O51" s="104">
        <f>'K-8 (combined)'!L35</f>
        <v>0</v>
      </c>
      <c r="P51" s="107">
        <f>SUM(J51:O51)</f>
        <v>0.5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Chopped Ham</v>
      </c>
      <c r="B52" s="120"/>
      <c r="C52" s="130" t="str">
        <f>'K-8 (combined)'!B36</f>
        <v>1. 5 oz</v>
      </c>
      <c r="D52" s="93"/>
      <c r="E52" s="82"/>
      <c r="F52" s="92"/>
      <c r="G52" s="106">
        <f>'K-8 (combined)'!C36</f>
        <v>1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Chopped Broccoli</v>
      </c>
      <c r="B53" s="120"/>
      <c r="C53" s="130" t="str">
        <f>'K-8 (combined)'!B37</f>
        <v>1/4 cup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0.25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0.25</v>
      </c>
      <c r="Q53" s="260"/>
      <c r="R53" s="260"/>
      <c r="S53" s="261"/>
      <c r="T53" s="262"/>
      <c r="U53" s="260"/>
      <c r="V53" s="261"/>
      <c r="W53" s="263"/>
      <c r="X53" s="264"/>
      <c r="Y53" s="264"/>
      <c r="Z53" s="265"/>
    </row>
    <row r="54" spans="1:26" s="100" customFormat="1" ht="24" customHeight="1" x14ac:dyDescent="0.3">
      <c r="A54" s="160" t="str">
        <f>'Weekly Menus'!B10</f>
        <v>Cheddar Cheese</v>
      </c>
      <c r="B54" s="120"/>
      <c r="C54" s="130" t="str">
        <f>'K-8 (combined)'!B38</f>
        <v>1/4 cup</v>
      </c>
      <c r="D54" s="93"/>
      <c r="E54" s="82"/>
      <c r="F54" s="92"/>
      <c r="G54" s="106">
        <f>'K-8 (combined)'!C38</f>
        <v>1</v>
      </c>
      <c r="H54" s="104">
        <f>'K-8 (combined)'!D38</f>
        <v>0</v>
      </c>
      <c r="I54" s="104">
        <f>'K-8 (combined)'!E38</f>
        <v>0</v>
      </c>
      <c r="J54" s="104">
        <f>'K-8 (combined)'!G38</f>
        <v>0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</v>
      </c>
      <c r="Q54" s="260"/>
      <c r="R54" s="260"/>
      <c r="S54" s="261"/>
      <c r="T54" s="262"/>
      <c r="U54" s="260"/>
      <c r="V54" s="261"/>
      <c r="W54" s="263"/>
      <c r="X54" s="264"/>
      <c r="Y54" s="264"/>
      <c r="Z54" s="265"/>
    </row>
    <row r="55" spans="1:26" s="100" customFormat="1" ht="24" customHeight="1" x14ac:dyDescent="0.3">
      <c r="A55" s="160" t="str">
        <f>'Weekly Menus'!B11</f>
        <v>Butternut Cranberry Bread</v>
      </c>
      <c r="B55" s="120"/>
      <c r="C55" s="130" t="str">
        <f>'K-8 (combined)'!B39</f>
        <v>1 piece</v>
      </c>
      <c r="D55" s="93"/>
      <c r="E55" s="82"/>
      <c r="F55" s="92"/>
      <c r="G55" s="106">
        <f>'K-8 (combined)'!C39</f>
        <v>0</v>
      </c>
      <c r="H55" s="104">
        <f>'K-8 (combined)'!D39</f>
        <v>2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60"/>
      <c r="R55" s="260"/>
      <c r="S55" s="261"/>
      <c r="T55" s="262"/>
      <c r="U55" s="260"/>
      <c r="V55" s="261"/>
      <c r="W55" s="263"/>
      <c r="X55" s="264"/>
      <c r="Y55" s="264"/>
      <c r="Z55" s="265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 t="str">
        <f>'Weekly Menus'!B14</f>
        <v>Sour Cream</v>
      </c>
      <c r="B58" s="120"/>
      <c r="C58" s="130" t="str">
        <f>'K-8 (combined)'!B42</f>
        <v xml:space="preserve">1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 t="str">
        <f>'Weekly Menus'!B15</f>
        <v>Milk Selection</v>
      </c>
      <c r="B59" s="120"/>
      <c r="C59" s="130" t="str">
        <f>'K-8 (combined)'!B43</f>
        <v xml:space="preserve">8 oz. 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5" t="s">
        <v>59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0.25</v>
      </c>
      <c r="K70" s="102">
        <f t="shared" si="4"/>
        <v>0</v>
      </c>
      <c r="L70" s="102">
        <f t="shared" si="4"/>
        <v>0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0.75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64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</v>
      </c>
      <c r="I71" s="103">
        <f t="shared" si="5"/>
        <v>1.5</v>
      </c>
      <c r="J71" s="103">
        <f t="shared" si="5"/>
        <v>0.25</v>
      </c>
      <c r="K71" s="103">
        <f t="shared" si="5"/>
        <v>0.5</v>
      </c>
      <c r="L71" s="103">
        <f t="shared" si="5"/>
        <v>0</v>
      </c>
      <c r="M71" s="103">
        <f t="shared" si="5"/>
        <v>1</v>
      </c>
      <c r="N71" s="103">
        <f t="shared" si="5"/>
        <v>0</v>
      </c>
      <c r="O71" s="103">
        <f t="shared" si="5"/>
        <v>0</v>
      </c>
      <c r="P71" s="111">
        <f t="shared" si="5"/>
        <v>1.75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01" t="s">
        <v>70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3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127</v>
      </c>
      <c r="B79" s="148"/>
      <c r="C79" s="148"/>
      <c r="D79" s="149"/>
      <c r="E79" s="210"/>
      <c r="F79" s="211"/>
      <c r="G79" s="211"/>
      <c r="H79" s="214" t="s">
        <v>128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128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129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67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67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65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277" t="s">
        <v>36</v>
      </c>
      <c r="R85" s="249"/>
      <c r="S85" s="278"/>
      <c r="T85" s="248" t="s">
        <v>37</v>
      </c>
      <c r="U85" s="249"/>
      <c r="V85" s="250"/>
      <c r="W85" s="254" t="s">
        <v>38</v>
      </c>
      <c r="X85" s="255"/>
      <c r="Y85" s="255"/>
      <c r="Z85" s="256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79"/>
      <c r="R86" s="252"/>
      <c r="S86" s="280"/>
      <c r="T86" s="251"/>
      <c r="U86" s="252"/>
      <c r="V86" s="253"/>
      <c r="W86" s="257"/>
      <c r="X86" s="258"/>
      <c r="Y86" s="258"/>
      <c r="Z86" s="259"/>
    </row>
    <row r="87" spans="1:26" s="100" customFormat="1" ht="24" customHeight="1" x14ac:dyDescent="0.3">
      <c r="A87" s="160" t="str">
        <f>'Weekly Menus'!C7</f>
        <v>Beef Burrito</v>
      </c>
      <c r="B87" s="120"/>
      <c r="C87" s="130" t="str">
        <f>'K-8 (combined)'!B64</f>
        <v>1 burrito</v>
      </c>
      <c r="D87" s="122"/>
      <c r="E87" s="123"/>
      <c r="F87" s="124"/>
      <c r="G87" s="106">
        <f>'K-8 (combined)'!C64</f>
        <v>2</v>
      </c>
      <c r="H87" s="104">
        <f>'K-8 (combined)'!D64</f>
        <v>1.5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Bean Burrito</v>
      </c>
      <c r="B88" s="120"/>
      <c r="C88" s="130" t="str">
        <f>'K-8 (combined)'!B65</f>
        <v>1 burrito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Brown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1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Corn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0.5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Salsa</v>
      </c>
      <c r="B91" s="120"/>
      <c r="C91" s="130" t="str">
        <f>'K-8 (combined)'!B68</f>
        <v>1/4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0.25</v>
      </c>
      <c r="L91" s="104">
        <f>'K-8 (combined)'!I68</f>
        <v>0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0.25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Sour Cream</v>
      </c>
      <c r="B92" s="120"/>
      <c r="C92" s="130" t="str">
        <f>'K-8 (combined)'!B69</f>
        <v xml:space="preserve">1 oz. 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130" t="str">
        <f>'K-8 (combined)'!B71</f>
        <v>1/2 cup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0.5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130" t="str">
        <f>'K-8 (combined)'!B72</f>
        <v xml:space="preserve">8 oz. 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5" t="s">
        <v>59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2.5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0.75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64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6.5</v>
      </c>
      <c r="I107" s="103">
        <f t="shared" si="8"/>
        <v>2.5</v>
      </c>
      <c r="J107" s="103">
        <f t="shared" si="8"/>
        <v>0.25</v>
      </c>
      <c r="K107" s="103">
        <f t="shared" si="8"/>
        <v>0.75</v>
      </c>
      <c r="L107" s="103">
        <f t="shared" si="8"/>
        <v>0</v>
      </c>
      <c r="M107" s="103">
        <f t="shared" si="8"/>
        <v>1.5</v>
      </c>
      <c r="N107" s="103">
        <f t="shared" si="8"/>
        <v>0</v>
      </c>
      <c r="O107" s="103">
        <f t="shared" si="8"/>
        <v>0</v>
      </c>
      <c r="P107" s="111">
        <f t="shared" si="8"/>
        <v>2.5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01" t="s">
        <v>70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3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127</v>
      </c>
      <c r="B115" s="148"/>
      <c r="C115" s="148"/>
      <c r="D115" s="149"/>
      <c r="E115" s="210"/>
      <c r="F115" s="211"/>
      <c r="G115" s="211"/>
      <c r="H115" s="214" t="s">
        <v>128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128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129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67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67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65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Crispy Chicken Tenders</v>
      </c>
      <c r="B123" s="120"/>
      <c r="C123" s="130" t="str">
        <f>'K-8 (combined)'!B93</f>
        <v>3 each</v>
      </c>
      <c r="D123" s="122"/>
      <c r="E123" s="123"/>
      <c r="F123" s="124"/>
      <c r="G123" s="106">
        <f>'K-8 (combined)'!C93</f>
        <v>2</v>
      </c>
      <c r="H123" s="104">
        <f>'K-8 (combined)'!D93</f>
        <v>1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Crispy Tofu Tenders</v>
      </c>
      <c r="B124" s="120"/>
      <c r="C124" s="130" t="str">
        <f>'K-8 (combined)'!B94</f>
        <v xml:space="preserve">4.4 oz. 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Winter Kale Caesar Salad</v>
      </c>
      <c r="B125" s="120"/>
      <c r="C125" s="130" t="str">
        <f>'K-8 (combined)'!B95</f>
        <v>1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0.5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0.5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Carrot Sticks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0.5</v>
      </c>
      <c r="L126" s="104">
        <f>'K-8 (combined)'!I96</f>
        <v>0</v>
      </c>
      <c r="M126" s="104">
        <f>'K-8 (combined)'!J96</f>
        <v>0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Dipping Sauce</v>
      </c>
      <c r="B127" s="120"/>
      <c r="C127" s="130" t="str">
        <f>'K-8 (combined)'!B97</f>
        <v>2 oz.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Cheesy Cornbread</v>
      </c>
      <c r="B128" s="120"/>
      <c r="C128" s="130" t="str">
        <f>'K-8 (combined)'!B98</f>
        <v>1 piece</v>
      </c>
      <c r="D128" s="122"/>
      <c r="E128" s="123"/>
      <c r="F128" s="124"/>
      <c r="G128" s="106">
        <f>'K-8 (combined)'!C98</f>
        <v>0</v>
      </c>
      <c r="H128" s="104">
        <f>'K-8 (combined)'!D98</f>
        <v>1</v>
      </c>
      <c r="I128" s="104">
        <f>'K-8 (combined)'!E98</f>
        <v>0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 t="str">
        <f>'Weekly Menus'!D14</f>
        <v>Fruit Selection</v>
      </c>
      <c r="B130" s="120"/>
      <c r="C130" s="130" t="str">
        <f>'K-8 (combined)'!B100</f>
        <v>1/2 cup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0.5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 t="str">
        <f>'Weekly Menus'!D15</f>
        <v>Milk Selection</v>
      </c>
      <c r="B131" s="120"/>
      <c r="C131" s="130" t="str">
        <f>'K-8 (combined)'!B101</f>
        <v xml:space="preserve">8 oz. 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5" t="s">
        <v>59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0.5</v>
      </c>
      <c r="L142" s="102">
        <f t="shared" si="10"/>
        <v>0</v>
      </c>
      <c r="M142" s="102">
        <f t="shared" si="10"/>
        <v>0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64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8.5</v>
      </c>
      <c r="I143" s="103">
        <f t="shared" si="11"/>
        <v>3.5</v>
      </c>
      <c r="J143" s="103">
        <f t="shared" si="11"/>
        <v>0.75</v>
      </c>
      <c r="K143" s="103">
        <f t="shared" si="11"/>
        <v>1.25</v>
      </c>
      <c r="L143" s="103">
        <f t="shared" si="11"/>
        <v>0</v>
      </c>
      <c r="M143" s="103">
        <f t="shared" si="11"/>
        <v>1.5</v>
      </c>
      <c r="N143" s="103">
        <f t="shared" si="11"/>
        <v>0</v>
      </c>
      <c r="O143" s="103">
        <f t="shared" si="11"/>
        <v>0</v>
      </c>
      <c r="P143" s="111">
        <f t="shared" si="11"/>
        <v>3.5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01" t="s">
        <v>70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3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127</v>
      </c>
      <c r="B151" s="148"/>
      <c r="C151" s="148"/>
      <c r="D151" s="149"/>
      <c r="E151" s="210"/>
      <c r="F151" s="211"/>
      <c r="G151" s="211"/>
      <c r="H151" s="214" t="s">
        <v>128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128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129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67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67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65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BBQ Chicken Sandwich on WG Bun</v>
      </c>
      <c r="B159" s="120"/>
      <c r="C159" s="130" t="str">
        <f>'K-8 (combined)'!B122</f>
        <v>1 sandwich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BBQ Portobella Mushroom &amp; Cheddar Sandwich on WG Bun</v>
      </c>
      <c r="B160" s="120"/>
      <c r="C160" s="130" t="str">
        <f>'K-8 (combined)'!B123</f>
        <v>1 sandwich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0.5</v>
      </c>
      <c r="O160" s="104">
        <f>'K-8 (combined)'!L123</f>
        <v>0</v>
      </c>
      <c r="P160" s="107">
        <f t="shared" ref="P160:P177" si="12">SUM(J160:O160)</f>
        <v>0.5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Vegetarian Baked Beans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0.5</v>
      </c>
      <c r="M161" s="104">
        <f>'K-8 (combined)'!J124</f>
        <v>0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Parsnip Fries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</v>
      </c>
      <c r="N162" s="104">
        <f>'K-8 (combined)'!K125</f>
        <v>0.5</v>
      </c>
      <c r="O162" s="104">
        <f>'K-8 (combined)'!L125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Fruit Selection</v>
      </c>
      <c r="B163" s="120"/>
      <c r="C163" s="130" t="str">
        <f>'K-8 (combined)'!B126</f>
        <v>1/2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0.5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Milk Selection</v>
      </c>
      <c r="B165" s="120"/>
      <c r="C165" s="130" t="str">
        <f>'K-8 (combined)'!B128</f>
        <v xml:space="preserve">8 oz. 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>
        <f>'Weekly Menus'!E14</f>
        <v>0</v>
      </c>
      <c r="B166" s="120"/>
      <c r="C166" s="130">
        <f>'K-8 (combined)'!B129</f>
        <v>0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2"/>
      <c r="R177" s="260"/>
      <c r="S177" s="261"/>
      <c r="T177" s="262"/>
      <c r="U177" s="260"/>
      <c r="V177" s="261"/>
      <c r="W177" s="298"/>
      <c r="X177" s="281"/>
      <c r="Y177" s="281"/>
      <c r="Z177" s="282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5" t="s">
        <v>59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0.5</v>
      </c>
      <c r="M179" s="102">
        <f t="shared" si="13"/>
        <v>0</v>
      </c>
      <c r="N179" s="102">
        <f t="shared" si="13"/>
        <v>1</v>
      </c>
      <c r="O179" s="102">
        <f t="shared" si="13"/>
        <v>0</v>
      </c>
      <c r="P179" s="110">
        <f t="shared" si="13"/>
        <v>1.5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64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10.5</v>
      </c>
      <c r="I180" s="103">
        <f t="shared" si="14"/>
        <v>4.5</v>
      </c>
      <c r="J180" s="103">
        <f t="shared" si="14"/>
        <v>0.75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1</v>
      </c>
      <c r="O180" s="103">
        <f t="shared" si="14"/>
        <v>0</v>
      </c>
      <c r="P180" s="111">
        <f t="shared" si="14"/>
        <v>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</sheetData>
  <sheetProtection algorithmName="SHA-512" hashValue="dy6nwwwf3aIlRzJqDlCBmngWPxogFpMsPXI6ojvzwoMRcqQOrhgJSHqxk1xgrAwf86XjbNopB2hzYYUt/5n9sA==" saltValue="Zk0lYt7HQ0yGdbTAHNeZJg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topLeftCell="A130" zoomScaleNormal="100" workbookViewId="0">
      <selection activeCell="A147" sqref="A147"/>
    </sheetView>
  </sheetViews>
  <sheetFormatPr defaultRowHeight="14.4" x14ac:dyDescent="0.3"/>
  <cols>
    <col min="1" max="1" width="25.77734375" customWidth="1"/>
    <col min="2" max="2" width="5.77734375" customWidth="1"/>
    <col min="3" max="3" width="9.55468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5" t="s">
        <v>71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7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127</v>
      </c>
      <c r="B7" s="148"/>
      <c r="C7" s="148"/>
      <c r="D7" s="149"/>
      <c r="E7" s="210"/>
      <c r="F7" s="211"/>
      <c r="G7" s="211"/>
      <c r="H7" s="214" t="s">
        <v>128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8" t="s">
        <v>128</v>
      </c>
      <c r="T7" s="228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129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9"/>
      <c r="T8" s="229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24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24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65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Macaroni and Cheeese</v>
      </c>
      <c r="B15" s="120"/>
      <c r="C15" s="96" t="str">
        <f>'9-12'!B6</f>
        <v>1 cup</v>
      </c>
      <c r="D15" s="122"/>
      <c r="E15" s="123"/>
      <c r="F15" s="124"/>
      <c r="G15" s="106">
        <f>'9-12'!C6</f>
        <v>2</v>
      </c>
      <c r="H15" s="104">
        <f>'9-12'!D6</f>
        <v>1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Roasted Sweet Potato Wedges</v>
      </c>
      <c r="B16" s="120"/>
      <c r="C16" s="96" t="str">
        <f>'9-12'!B7</f>
        <v>1/2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0.5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Peas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0.5</v>
      </c>
      <c r="N17" s="104">
        <f>'9-12'!K8</f>
        <v>0</v>
      </c>
      <c r="O17" s="104">
        <f>'9-12'!L8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WG Dinner Roll</v>
      </c>
      <c r="B18" s="120"/>
      <c r="C18" s="96" t="str">
        <f>'9-12'!B9</f>
        <v xml:space="preserve">1 - 1 oz. </v>
      </c>
      <c r="D18" s="122"/>
      <c r="E18" s="123"/>
      <c r="F18" s="124"/>
      <c r="G18" s="106">
        <f>'9-12'!C9</f>
        <v>0</v>
      </c>
      <c r="H18" s="104">
        <f>'9-12'!D9</f>
        <v>1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Fruit Selection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0.5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 xml:space="preserve">8 oz. 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2"/>
      <c r="R20" s="260"/>
      <c r="S20" s="261"/>
      <c r="T20" s="262"/>
      <c r="U20" s="260"/>
      <c r="V20" s="261"/>
      <c r="W20" s="298"/>
      <c r="X20" s="281"/>
      <c r="Y20" s="281"/>
      <c r="Z20" s="282"/>
    </row>
    <row r="21" spans="1:26" ht="24" customHeight="1" x14ac:dyDescent="0.3">
      <c r="A21" s="160" t="str">
        <f>'Weekly Menus'!A13</f>
        <v>Milk Selection</v>
      </c>
      <c r="B21" s="120"/>
      <c r="C21" s="96">
        <f>'9-12'!B12</f>
        <v>0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2"/>
      <c r="R21" s="260"/>
      <c r="S21" s="261"/>
      <c r="T21" s="262"/>
      <c r="U21" s="260"/>
      <c r="V21" s="261"/>
      <c r="W21" s="298"/>
      <c r="X21" s="281"/>
      <c r="Y21" s="281"/>
      <c r="Z21" s="282"/>
    </row>
    <row r="22" spans="1:26" ht="24" customHeight="1" x14ac:dyDescent="0.3">
      <c r="A22" s="160">
        <f>'Weekly Menus'!A14</f>
        <v>0</v>
      </c>
      <c r="B22" s="120"/>
      <c r="C22" s="96">
        <f>'9-12'!B13</f>
        <v>0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59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64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5" t="s">
        <v>71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7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127</v>
      </c>
      <c r="B43" s="148"/>
      <c r="C43" s="148"/>
      <c r="D43" s="149"/>
      <c r="E43" s="210"/>
      <c r="F43" s="211"/>
      <c r="G43" s="211"/>
      <c r="H43" s="214" t="s">
        <v>128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8" t="s">
        <v>128</v>
      </c>
      <c r="T43" s="228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129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9"/>
      <c r="T44" s="229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24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24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65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 xml:space="preserve">Baked Potato </v>
      </c>
      <c r="B51" s="120"/>
      <c r="C51" s="96" t="str">
        <f>'9-12'!B35</f>
        <v>1 potato</v>
      </c>
      <c r="D51" s="122"/>
      <c r="E51" s="123"/>
      <c r="F51" s="124"/>
      <c r="G51" s="106">
        <f>'9-12'!C35</f>
        <v>0</v>
      </c>
      <c r="H51" s="104">
        <f>'9-12'!D35</f>
        <v>0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0.5</v>
      </c>
      <c r="N51" s="104">
        <f>'9-12'!K35</f>
        <v>0</v>
      </c>
      <c r="O51" s="104">
        <f>'9-12'!L35</f>
        <v>0</v>
      </c>
      <c r="P51" s="107">
        <f>SUM(J51:O51)</f>
        <v>0.5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Chopped Ham</v>
      </c>
      <c r="B52" s="120"/>
      <c r="C52" s="96" t="str">
        <f>'9-12'!B36</f>
        <v>1. 5 oz</v>
      </c>
      <c r="D52" s="122"/>
      <c r="E52" s="123"/>
      <c r="F52" s="124"/>
      <c r="G52" s="106">
        <f>'9-12'!C36</f>
        <v>1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Chopped Broccoli</v>
      </c>
      <c r="B53" s="120"/>
      <c r="C53" s="96" t="str">
        <f>'9-12'!B37</f>
        <v>1/4 cup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0.25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0.25</v>
      </c>
      <c r="Q53" s="262"/>
      <c r="R53" s="260"/>
      <c r="S53" s="261"/>
      <c r="T53" s="262"/>
      <c r="U53" s="260"/>
      <c r="V53" s="261"/>
      <c r="W53" s="298"/>
      <c r="X53" s="281"/>
      <c r="Y53" s="281"/>
      <c r="Z53" s="282"/>
    </row>
    <row r="54" spans="1:26" s="100" customFormat="1" ht="24" customHeight="1" x14ac:dyDescent="0.3">
      <c r="A54" s="160" t="str">
        <f>'Weekly Menus'!B10</f>
        <v>Cheddar Cheese</v>
      </c>
      <c r="B54" s="120"/>
      <c r="C54" s="96" t="str">
        <f>'9-12'!B38</f>
        <v>1/4 cup</v>
      </c>
      <c r="D54" s="122"/>
      <c r="E54" s="123"/>
      <c r="F54" s="124"/>
      <c r="G54" s="106">
        <f>'9-12'!C38</f>
        <v>1</v>
      </c>
      <c r="H54" s="104">
        <f>'9-12'!D38</f>
        <v>0</v>
      </c>
      <c r="I54" s="104">
        <f>'9-12'!E38</f>
        <v>0</v>
      </c>
      <c r="J54" s="104">
        <f>'9-12'!G38</f>
        <v>0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</v>
      </c>
      <c r="Q54" s="262"/>
      <c r="R54" s="260"/>
      <c r="S54" s="261"/>
      <c r="T54" s="262"/>
      <c r="U54" s="260"/>
      <c r="V54" s="261"/>
      <c r="W54" s="298"/>
      <c r="X54" s="281"/>
      <c r="Y54" s="281"/>
      <c r="Z54" s="282"/>
    </row>
    <row r="55" spans="1:26" s="100" customFormat="1" ht="24" customHeight="1" x14ac:dyDescent="0.3">
      <c r="A55" s="160" t="str">
        <f>'Weekly Menus'!B11</f>
        <v>Butternut Cranberry Bread</v>
      </c>
      <c r="B55" s="120"/>
      <c r="C55" s="96" t="str">
        <f>'9-12'!B39</f>
        <v>1 piece</v>
      </c>
      <c r="D55" s="122"/>
      <c r="E55" s="123"/>
      <c r="F55" s="124"/>
      <c r="G55" s="106">
        <f>'9-12'!C39</f>
        <v>0</v>
      </c>
      <c r="H55" s="104">
        <f>'9-12'!D39</f>
        <v>2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62"/>
      <c r="R55" s="260"/>
      <c r="S55" s="261"/>
      <c r="T55" s="262"/>
      <c r="U55" s="260"/>
      <c r="V55" s="261"/>
      <c r="W55" s="298"/>
      <c r="X55" s="281"/>
      <c r="Y55" s="281"/>
      <c r="Z55" s="282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 t="str">
        <f>'Weekly Menus'!B14</f>
        <v>Sour Cream</v>
      </c>
      <c r="B58" s="120"/>
      <c r="C58" s="96" t="str">
        <f>'9-12'!B42</f>
        <v xml:space="preserve">1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 t="str">
        <f>'Weekly Menus'!B15</f>
        <v>Milk Selection</v>
      </c>
      <c r="B59" s="120"/>
      <c r="C59" s="96" t="str">
        <f>'9-12'!B43</f>
        <v xml:space="preserve">8 oz. 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5" t="s">
        <v>59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0.25</v>
      </c>
      <c r="K70" s="102">
        <f t="shared" si="4"/>
        <v>0</v>
      </c>
      <c r="L70" s="102">
        <f t="shared" si="4"/>
        <v>0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0.75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64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0.25</v>
      </c>
      <c r="K71" s="103">
        <f t="shared" si="5"/>
        <v>0.5</v>
      </c>
      <c r="L71" s="103">
        <f t="shared" si="5"/>
        <v>0</v>
      </c>
      <c r="M71" s="103">
        <f t="shared" si="5"/>
        <v>1</v>
      </c>
      <c r="N71" s="103">
        <f t="shared" si="5"/>
        <v>0</v>
      </c>
      <c r="O71" s="103">
        <f t="shared" si="5"/>
        <v>0</v>
      </c>
      <c r="P71" s="111">
        <f t="shared" si="5"/>
        <v>1.75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5" t="s">
        <v>71</v>
      </c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7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127</v>
      </c>
      <c r="B79" s="148"/>
      <c r="C79" s="148"/>
      <c r="D79" s="149"/>
      <c r="E79" s="210"/>
      <c r="F79" s="211"/>
      <c r="G79" s="211"/>
      <c r="H79" s="214" t="s">
        <v>128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8" t="s">
        <v>128</v>
      </c>
      <c r="T79" s="228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129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9"/>
      <c r="T80" s="229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24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24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65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318" t="s">
        <v>36</v>
      </c>
      <c r="R85" s="309"/>
      <c r="S85" s="319"/>
      <c r="T85" s="308" t="s">
        <v>37</v>
      </c>
      <c r="U85" s="309"/>
      <c r="V85" s="310"/>
      <c r="W85" s="314" t="s">
        <v>38</v>
      </c>
      <c r="X85" s="214"/>
      <c r="Y85" s="214"/>
      <c r="Z85" s="315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20"/>
      <c r="R86" s="312"/>
      <c r="S86" s="321"/>
      <c r="T86" s="311"/>
      <c r="U86" s="312"/>
      <c r="V86" s="313"/>
      <c r="W86" s="316"/>
      <c r="X86" s="215"/>
      <c r="Y86" s="215"/>
      <c r="Z86" s="317"/>
    </row>
    <row r="87" spans="1:26" s="100" customFormat="1" ht="24" customHeight="1" x14ac:dyDescent="0.3">
      <c r="A87" s="160" t="str">
        <f>'Weekly Menus'!C7</f>
        <v>Beef Burrito</v>
      </c>
      <c r="B87" s="120"/>
      <c r="C87" s="96" t="str">
        <f>'9-12'!B64</f>
        <v>1 burrito</v>
      </c>
      <c r="D87" s="122"/>
      <c r="E87" s="123"/>
      <c r="F87" s="124"/>
      <c r="G87" s="106">
        <f>'9-12'!C64</f>
        <v>2</v>
      </c>
      <c r="H87" s="104">
        <f>'9-12'!D64</f>
        <v>1.5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Bean Burrito</v>
      </c>
      <c r="B88" s="120"/>
      <c r="C88" s="96" t="str">
        <f>'9-12'!B65</f>
        <v>1 burrito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Brown Rice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Corn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0.5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Salsa</v>
      </c>
      <c r="B91" s="120"/>
      <c r="C91" s="96" t="str">
        <f>'9-12'!B68</f>
        <v>1/4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0.25</v>
      </c>
      <c r="L91" s="104">
        <f>'9-12'!I68</f>
        <v>0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0.25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Sour Cream</v>
      </c>
      <c r="B92" s="120"/>
      <c r="C92" s="96" t="str">
        <f>'9-12'!B69</f>
        <v xml:space="preserve">1 oz. 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96" t="str">
        <f>'9-12'!B71</f>
        <v>1/2 cup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0.5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96" t="str">
        <f>'9-12'!B72</f>
        <v xml:space="preserve">8 oz. 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5" t="s">
        <v>59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2.5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0.75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64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6.5</v>
      </c>
      <c r="I107" s="103">
        <f t="shared" si="8"/>
        <v>3</v>
      </c>
      <c r="J107" s="103">
        <f t="shared" si="8"/>
        <v>0.25</v>
      </c>
      <c r="K107" s="103">
        <f t="shared" si="8"/>
        <v>0.75</v>
      </c>
      <c r="L107" s="103">
        <f t="shared" si="8"/>
        <v>0</v>
      </c>
      <c r="M107" s="103">
        <f t="shared" si="8"/>
        <v>1.5</v>
      </c>
      <c r="N107" s="103">
        <f t="shared" si="8"/>
        <v>0</v>
      </c>
      <c r="O107" s="103">
        <f t="shared" si="8"/>
        <v>0</v>
      </c>
      <c r="P107" s="111">
        <f t="shared" si="8"/>
        <v>2.5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5" t="s">
        <v>71</v>
      </c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7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127</v>
      </c>
      <c r="B115" s="148"/>
      <c r="C115" s="148"/>
      <c r="D115" s="149"/>
      <c r="E115" s="210"/>
      <c r="F115" s="211"/>
      <c r="G115" s="211"/>
      <c r="H115" s="214" t="s">
        <v>128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8" t="s">
        <v>128</v>
      </c>
      <c r="T115" s="228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129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9"/>
      <c r="T116" s="229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24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24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65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Crispy Chicken Tenders</v>
      </c>
      <c r="B123" s="120"/>
      <c r="C123" s="96" t="str">
        <f>'9-12'!B93</f>
        <v>3 each</v>
      </c>
      <c r="D123" s="122"/>
      <c r="E123" s="123"/>
      <c r="F123" s="124"/>
      <c r="G123" s="106">
        <f>'9-12'!C93</f>
        <v>2</v>
      </c>
      <c r="H123" s="104">
        <f>'9-12'!D93</f>
        <v>1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Crispy Tofu Tenders</v>
      </c>
      <c r="B124" s="120"/>
      <c r="C124" s="96" t="str">
        <f>'9-12'!B94</f>
        <v xml:space="preserve">4.4 oz. 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Winter Kale Caesar Salad</v>
      </c>
      <c r="B125" s="120"/>
      <c r="C125" s="96" t="str">
        <f>'9-12'!B95</f>
        <v>1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0.5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0.5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Carrot Sticks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0.5</v>
      </c>
      <c r="L126" s="104">
        <f>'9-12'!I96</f>
        <v>0</v>
      </c>
      <c r="M126" s="104">
        <f>'9-12'!J96</f>
        <v>0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Dipping Sauce</v>
      </c>
      <c r="B127" s="120"/>
      <c r="C127" s="96" t="str">
        <f>'9-12'!B97</f>
        <v>2 oz.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Cheesy Cornbread</v>
      </c>
      <c r="B128" s="120"/>
      <c r="C128" s="96" t="str">
        <f>'9-12'!B98</f>
        <v>1 piece</v>
      </c>
      <c r="D128" s="122"/>
      <c r="E128" s="123"/>
      <c r="F128" s="124"/>
      <c r="G128" s="106">
        <f>'9-12'!C98</f>
        <v>0</v>
      </c>
      <c r="H128" s="104">
        <f>'9-12'!D98</f>
        <v>1</v>
      </c>
      <c r="I128" s="104">
        <f>'9-12'!E98</f>
        <v>0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 t="str">
        <f>'Weekly Menus'!D14</f>
        <v>Fruit Selection</v>
      </c>
      <c r="B130" s="120"/>
      <c r="C130" s="96" t="str">
        <f>'9-12'!B100</f>
        <v>1/2 cup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0.5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 t="str">
        <f>'Weekly Menus'!D15</f>
        <v>Milk Selection</v>
      </c>
      <c r="B131" s="120"/>
      <c r="C131" s="96" t="str">
        <f>'9-12'!B101</f>
        <v>8 oz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5" t="s">
        <v>59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0.5</v>
      </c>
      <c r="L142" s="102">
        <f t="shared" si="10"/>
        <v>0</v>
      </c>
      <c r="M142" s="102">
        <f t="shared" si="10"/>
        <v>0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64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8.5</v>
      </c>
      <c r="I143" s="103">
        <f t="shared" si="11"/>
        <v>4</v>
      </c>
      <c r="J143" s="103">
        <f t="shared" si="11"/>
        <v>0.75</v>
      </c>
      <c r="K143" s="103">
        <f t="shared" si="11"/>
        <v>1.25</v>
      </c>
      <c r="L143" s="103">
        <f t="shared" si="11"/>
        <v>0</v>
      </c>
      <c r="M143" s="103">
        <f t="shared" si="11"/>
        <v>1.5</v>
      </c>
      <c r="N143" s="103">
        <f t="shared" si="11"/>
        <v>0</v>
      </c>
      <c r="O143" s="103">
        <f t="shared" si="11"/>
        <v>0</v>
      </c>
      <c r="P143" s="111">
        <f t="shared" si="11"/>
        <v>3.5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5" t="s">
        <v>71</v>
      </c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7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127</v>
      </c>
      <c r="B151" s="148"/>
      <c r="C151" s="148"/>
      <c r="D151" s="149"/>
      <c r="E151" s="210"/>
      <c r="F151" s="211"/>
      <c r="G151" s="211"/>
      <c r="H151" s="214" t="s">
        <v>128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8" t="s">
        <v>128</v>
      </c>
      <c r="T151" s="228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129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9"/>
      <c r="T152" s="229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24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24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65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BBQ Chicken Sandwich on WG Bun</v>
      </c>
      <c r="B159" s="120"/>
      <c r="C159" s="96" t="str">
        <f>'9-12'!B122</f>
        <v>1 sandwich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BBQ Portobella Mushroom &amp; Cheddar Sandwich on WG Bun</v>
      </c>
      <c r="B160" s="120"/>
      <c r="C160" s="96" t="str">
        <f>'9-12'!B123</f>
        <v>1 sandwich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0.5</v>
      </c>
      <c r="O160" s="104">
        <f>'9-12'!L123</f>
        <v>0</v>
      </c>
      <c r="P160" s="107">
        <f t="shared" ref="P160:P177" si="12">SUM(J160:O160)</f>
        <v>0.5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Vegetarian Baked Beans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0.5</v>
      </c>
      <c r="M161" s="104">
        <f>'9-12'!J124</f>
        <v>0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Parsnip Fries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</v>
      </c>
      <c r="N162" s="104">
        <f>'9-12'!K125</f>
        <v>0.5</v>
      </c>
      <c r="O162" s="104">
        <f>'9-12'!L125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Fruit Selection</v>
      </c>
      <c r="B163" s="120"/>
      <c r="C163" s="96" t="str">
        <f>'9-12'!B126</f>
        <v>1/2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0.5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Milk Selection</v>
      </c>
      <c r="B165" s="120"/>
      <c r="C165" s="96" t="str">
        <f>'9-12'!B128</f>
        <v xml:space="preserve">8 oz. 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>
        <f>'Weekly Menus'!E14</f>
        <v>0</v>
      </c>
      <c r="B166" s="120"/>
      <c r="C166" s="96">
        <f>'9-12'!B129</f>
        <v>0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2"/>
      <c r="R177" s="303"/>
      <c r="S177" s="304"/>
      <c r="T177" s="302"/>
      <c r="U177" s="303"/>
      <c r="V177" s="304"/>
      <c r="W177" s="299"/>
      <c r="X177" s="300"/>
      <c r="Y177" s="300"/>
      <c r="Z177" s="301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5" t="s">
        <v>59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0.5</v>
      </c>
      <c r="M179" s="102">
        <f t="shared" si="13"/>
        <v>0</v>
      </c>
      <c r="N179" s="102">
        <f t="shared" si="13"/>
        <v>1</v>
      </c>
      <c r="O179" s="102">
        <f t="shared" si="13"/>
        <v>0</v>
      </c>
      <c r="P179" s="110">
        <f t="shared" si="13"/>
        <v>1.5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64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10.5</v>
      </c>
      <c r="I180" s="103">
        <f t="shared" si="14"/>
        <v>5</v>
      </c>
      <c r="J180" s="103">
        <f t="shared" si="14"/>
        <v>0.75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1</v>
      </c>
      <c r="O180" s="103">
        <f t="shared" si="14"/>
        <v>0</v>
      </c>
      <c r="P180" s="111">
        <f t="shared" si="14"/>
        <v>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y5W+ZOusAjVuLpQ7XUc/hnXdjUxB41MZuuv77E1BHMjwWZFjW8SQcFqyD34sKGE0yYC0XCS2C5hrR4Ml/6z4gA==" saltValue="3Vjny854bEwXZ6sxmrS2+w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C2B3D6-9989-4CB6-A2C6-23784E7D09BD}"/>
</file>

<file path=customXml/itemProps2.xml><?xml version="1.0" encoding="utf-8"?>
<ds:datastoreItem xmlns:ds="http://schemas.openxmlformats.org/officeDocument/2006/customXml" ds:itemID="{9EE2F81A-463F-4792-92A5-50AEB7AD6D03}"/>
</file>

<file path=customXml/itemProps3.xml><?xml version="1.0" encoding="utf-8"?>
<ds:datastoreItem xmlns:ds="http://schemas.openxmlformats.org/officeDocument/2006/customXml" ds:itemID="{8CFC109C-B6BC-4788-BECB-D56D192B2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2021-09-08T14:47:42Z</cp:lastPrinted>
  <dcterms:created xsi:type="dcterms:W3CDTF">2012-02-29T16:24:13Z</dcterms:created>
  <dcterms:modified xsi:type="dcterms:W3CDTF">2021-09-13T10:09:46Z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