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5" activeTab="10"/>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<sst xmlns="http://schemas.openxmlformats.org/spreadsheetml/2006/main" count="1563" uniqueCount="845">
  <si>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</si>
  <si>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</si>
  <si>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</si>
  <si>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</si>
  <si>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</si>
  <si>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</si>
  <si>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</si>
  <si>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</si>
  <si>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</si>
  <si>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</si>
  <si>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</si>
  <si>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</si>
  <si>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</si>
  <si>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</si>
  <si>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</si>
  <si>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</si>
  <si>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</si>
  <si>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</si>
  <si>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</si>
  <si>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</si>
  <si>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</si>
  <si>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</si>
  <si>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</si>
  <si>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</si>
  <si>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</si>
  <si>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</si>
  <si>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</si>
  <si>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</si>
  <si>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</si>
  <si>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</si>
  <si>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</si>
  <si>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</si>
  <si>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</si>
  <si>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</si>
  <si>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</si>
  <si>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</si>
  <si>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</si>
  <si>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</si>
  <si>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</si>
  <si>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</si>
  <si>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</si>
  <si>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</si>
  <si>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</si>
  <si>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</si>
  <si>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</si>
  <si>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</si>
  <si>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</si>
  <si>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</si>
  <si>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</si>
  <si>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</si>
  <si>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</si>
  <si>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</si>
  <si>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</si>
  <si>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</si>
  <si>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</si>
  <si>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</si>
  <si>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</si>
  <si>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</si>
  <si>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</si>
  <si>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</si>
  <si>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</si>
  <si>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</si>
  <si>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</si>
  <si>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</si>
  <si>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</si>
  <si>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</si>
  <si>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</si>
  <si>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</si>
  <si>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</si>
  <si>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</si>
  <si>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</si>
  <si>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</si>
  <si>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</si>
  <si>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</si>
  <si>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</si>
  <si>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</si>
  <si>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</si>
  <si>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</si>
  <si>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</si>
  <si>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</si>
  <si>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</si>
  <si>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</si>
  <si>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</si>
  <si>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</si>
  <si>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</si>
  <si>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</si>
  <si>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</si>
  <si>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</si>
  <si>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</si>
  <si>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</si>
  <si>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</si>
  <si>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</si>
  <si>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</si>
  <si>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</si>
  <si>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</si>
  <si>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</si>
  <si>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</si>
  <si>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</si>
  <si>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</si>
  <si>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</si>
  <si>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</si>
  <si>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</si>
  <si>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</si>
  <si>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</si>
  <si>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</si>
  <si>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</si>
  <si>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</si>
  <si>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</si>
  <si>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</si>
  <si>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</si>
  <si>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</si>
  <si>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</si>
  <si>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</si>
  <si>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</si>
  <si>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</si>
  <si>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</si>
  <si>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</si>
  <si>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</si>
  <si>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</si>
  <si>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</si>
  <si>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</si>
  <si>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</si>
  <si>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</si>
  <si>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</si>
  <si>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</si>
  <si>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</si>
  <si>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</si>
  <si>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</si>
  <si>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</si>
  <si>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</si>
  <si>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</si>
  <si>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</si>
  <si>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</si>
  <si>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</si>
  <si>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</si>
  <si>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</si>
  <si>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</si>
  <si>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</si>
  <si>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</si>
  <si>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</si>
  <si>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</si>
  <si>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</si>
  <si>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</si>
  <si>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</si>
  <si>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</si>
  <si>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</si>
  <si>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</si>
  <si>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</si>
  <si>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</si>
  <si>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</si>
  <si>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</si>
  <si>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</si>
  <si>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</si>
  <si>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</si>
  <si>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</si>
  <si>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</si>
  <si>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</si>
  <si>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</si>
  <si>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</si>
  <si>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</si>
  <si>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</si>
  <si>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</si>
  <si>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</si>
  <si>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</si>
  <si>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</si>
  <si>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</si>
  <si>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</si>
  <si>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</si>
  <si>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</si>
  <si>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</si>
  <si>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</si>
  <si>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</si>
  <si>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</si>
  <si>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</si>
  <si>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</si>
  <si>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</si>
  <si>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</si>
  <si>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</si>
  <si>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</si>
  <si>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</si>
  <si>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</si>
  <si>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</si>
  <si>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</si>
  <si>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</si>
  <si>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</si>
  <si>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</si>
  <si>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</si>
  <si>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</si>
  <si>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</si>
  <si>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</si>
  <si>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</si>
  <si>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</si>
  <si>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</si>
  <si>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</si>
  <si>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</si>
  <si>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</si>
  <si>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</si>
  <si>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</si>
  <si>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</si>
  <si>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</si>
  <si>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</si>
  <si>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</si>
  <si>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</si>
  <si>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</si>
  <si>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</si>
  <si>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</si>
  <si>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</si>
  <si>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</si>
  <si>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</si>
  <si>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</si>
  <si>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</si>
  <si>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</si>
  <si>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</si>
  <si>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</si>
  <si>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</si>
  <si>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</si>
  <si>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</si>
  <si>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</si>
  <si>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</si>
  <si>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</si>
  <si>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</si>
  <si>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</si>
  <si>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</si>
  <si>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</si>
  <si>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</si>
  <si>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</si>
  <si>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</si>
  <si>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</si>
  <si>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</si>
  <si>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</si>
  <si>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</si>
  <si>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</si>
  <si>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</si>
  <si>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</si>
  <si>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</si>
  <si>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</si>
  <si>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</si>
  <si>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</si>
  <si>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</si>
  <si>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</si>
  <si>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</si>
  <si>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</si>
  <si>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</si>
  <si>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</si>
  <si>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</si>
  <si>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</si>
  <si>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</si>
  <si>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</si>
  <si>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</si>
  <si>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</si>
  <si>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</si>
  <si>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</si>
  <si>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</si>
  <si>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</si>
  <si>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</si>
  <si>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</si>
  <si>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</si>
  <si>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</si>
  <si>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</si>
  <si>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</si>
  <si>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</si>
  <si>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</si>
  <si>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</si>
  <si>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</si>
  <si>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</si>
  <si>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</si>
  <si>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</si>
  <si>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</si>
  <si>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</si>
  <si>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</si>
  <si>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</si>
  <si>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</si>
  <si>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</si>
  <si>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</si>
  <si>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</si>
  <si>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</si>
  <si>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</si>
  <si>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</si>
  <si>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</si>
  <si>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</si>
  <si>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</si>
  <si>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</si>
  <si>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</si>
  <si>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</si>
  <si>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</si>
  <si>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</si>
  <si>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</si>
  <si>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</si>
  <si>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</si>
  <si>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</si>
  <si>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</si>
  <si>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</si>
  <si>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</si>
  <si>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</si>
  <si>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</si>
  <si>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</si>
  <si>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</si>
  <si>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</si>
  <si>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</si>
  <si>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</si>
  <si>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</si>
  <si>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</si>
  <si>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</si>
  <si>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</si>
  <si>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</si>
  <si>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</si>
  <si>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</si>
  <si>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</si>
  <si>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</si>
  <si>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</si>
  <si>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</si>
  <si>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</si>
  <si>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</si>
  <si>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</si>
  <si>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</si>
  <si>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</si>
  <si>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</si>
  <si>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</si>
  <si>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</si>
  <si>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</si>
  <si>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</si>
  <si>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</si>
  <si>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</si>
  <si>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</si>
  <si>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</si>
  <si>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</si>
  <si>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</si>
  <si>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</si>
  <si>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</si>
  <si>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</si>
  <si>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</si>
  <si>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</si>
  <si>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</si>
  <si>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</si>
  <si>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</si>
  <si>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</si>
  <si>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</si>
  <si>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</si>
  <si>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</si>
  <si>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</si>
  <si>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</si>
  <si>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</si>
  <si>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</si>
  <si>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</si>
  <si>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</si>
  <si>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</si>
  <si>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</si>
  <si>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</si>
  <si>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</si>
  <si>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</si>
  <si>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</si>
  <si>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</si>
  <si>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</si>
  <si>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</si>
  <si>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</si>
  <si>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</si>
  <si>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</si>
  <si>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</si>
  <si>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</si>
  <si>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</si>
  <si>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</si>
  <si>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</si>
  <si>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</si>
  <si>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</si>
  <si>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</si>
  <si>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</si>
  <si>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</si>
  <si>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</si>
  <si>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</si>
  <si>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</si>
  <si>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</si>
  <si>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</si>
  <si>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</si>
  <si>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</si>
  <si>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</si>
  <si>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</si>
  <si>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</si>
  <si>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</si>
  <si>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</si>
  <si>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</si>
  <si>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</si>
  <si>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</si>
  <si>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</si>
  <si>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</si>
  <si>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</si>
  <si>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</si>
  <si>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</si>
  <si>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</si>
  <si>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</si>
  <si>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</si>
  <si>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</si>
  <si>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</si>
  <si>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</si>
  <si>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</si>
  <si>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</si>
  <si>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</si>
  <si>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</si>
  <si>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</si>
  <si>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</si>
  <si>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</si>
  <si>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</si>
  <si>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</si>
  <si>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</si>
  <si>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</si>
  <si>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</si>
  <si>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</si>
  <si>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</si>
  <si>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</si>
  <si>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</si>
  <si>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</si>
  <si>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</si>
  <si>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</si>
  <si>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</si>
  <si>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</si>
  <si>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</si>
  <si>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</si>
  <si>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</si>
  <si>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</si>
  <si>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</si>
  <si>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</si>
  <si>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</si>
  <si>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</si>
  <si>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</si>
  <si>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</si>
  <si>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</si>
  <si>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</si>
  <si>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</si>
  <si>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</si>
  <si>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</si>
  <si>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</si>
  <si>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</si>
  <si>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</si>
  <si>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</si>
  <si>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</si>
  <si>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</si>
  <si>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</si>
  <si>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</si>
  <si>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</si>
  <si>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</si>
  <si>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</si>
  <si>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</si>
  <si>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</si>
  <si>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</si>
  <si>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</si>
  <si>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</si>
  <si>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</si>
  <si>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</si>
  <si>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</si>
  <si>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</si>
  <si>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</si>
  <si>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</si>
  <si>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</si>
  <si>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</si>
  <si>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</si>
  <si>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</si>
  <si>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</si>
  <si>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</si>
  <si>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</si>
  <si>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</si>
  <si>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</si>
  <si>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</si>
  <si>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</si>
  <si>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</si>
  <si>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</si>
  <si>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</si>
  <si>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</si>
  <si>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</si>
  <si>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</si>
  <si>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</si>
  <si>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</si>
  <si>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</si>
  <si>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</si>
  <si>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</si>
  <si>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</si>
  <si>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</si>
  <si>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</si>
  <si>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</si>
  <si>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</si>
  <si>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</si>
  <si>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</si>
  <si>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</si>
  <si>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</si>
  <si>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</si>
  <si>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</si>
  <si>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</si>
  <si>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</si>
  <si>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</si>
  <si>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</si>
  <si>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</si>
  <si>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</si>
  <si>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</si>
  <si>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</si>
  <si>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</si>
  <si>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</si>
  <si>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</si>
  <si>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</si>
  <si>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</si>
  <si>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</si>
  <si>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</si>
  <si>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</si>
  <si>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</si>
  <si>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</si>
  <si>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</si>
  <si>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</si>
  <si>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</si>
  <si>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</si>
  <si>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</si>
  <si>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</si>
  <si>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</si>
  <si>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</si>
  <si>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</si>
  <si>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</si>
  <si>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</si>
  <si>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</si>
  <si>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</si>
  <si>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</si>
  <si>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</si>
  <si>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</si>
  <si>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</si>
  <si>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</si>
  <si>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</si>
  <si>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</si>
  <si>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</si>
  <si>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</si>
  <si>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</si>
  <si>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</si>
  <si>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</si>
  <si>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</si>
  <si>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</si>
  <si>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</si>
  <si>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</si>
  <si>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</si>
  <si>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</si>
  <si>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</si>
  <si>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</si>
  <si>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</si>
  <si>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</si>
  <si>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</si>
  <si>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</si>
  <si>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</si>
  <si>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</si>
  <si>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</si>
  <si>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</si>
  <si>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</si>
  <si>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</si>
  <si>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</si>
  <si>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</si>
  <si>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</si>
  <si>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</si>
  <si>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</si>
  <si>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</si>
  <si>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</si>
  <si>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</si>
  <si>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</si>
  <si>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</si>
  <si>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</si>
  <si>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</si>
  <si>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</si>
  <si>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</si>
  <si>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</si>
  <si>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</si>
  <si>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</si>
  <si>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</si>
  <si>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</si>
  <si>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</si>
  <si>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</si>
  <si>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</si>
  <si>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</si>
  <si>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</si>
  <si>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</si>
  <si>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</si>
  <si>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</si>
  <si>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</si>
  <si>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</si>
  <si>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</si>
  <si>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</si>
  <si>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</si>
  <si>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</si>
  <si>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</si>
  <si>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</si>
  <si>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</si>
  <si>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</si>
  <si>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</si>
  <si>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</si>
  <si>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</si>
  <si>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</si>
  <si>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</si>
  <si>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</si>
  <si>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</si>
  <si>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</si>
  <si>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</si>
  <si>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</si>
  <si>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</si>
  <si>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</si>
  <si>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</si>
  <si>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</si>
  <si>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</si>
  <si>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</si>
  <si>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</si>
  <si>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</si>
  <si>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</si>
  <si>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</si>
  <si>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</si>
  <si>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</si>
  <si>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</si>
  <si>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</si>
  <si>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</si>
  <si>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</si>
  <si>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</si>
  <si>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</si>
  <si>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</si>
  <si>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</si>
  <si>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</si>
  <si>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</si>
  <si>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</si>
  <si>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</si>
  <si>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</si>
  <si>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</si>
  <si>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</si>
  <si>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</si>
  <si>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</si>
  <si>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</si>
  <si>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</si>
  <si>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</si>
  <si>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</si>
  <si>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</si>
  <si>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</si>
  <si>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</si>
  <si>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</si>
  <si>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</si>
  <si>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</si>
  <si>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</si>
  <si>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</si>
  <si>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</si>
  <si>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</si>
  <si>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</si>
  <si>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</si>
  <si>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</si>
  <si>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</si>
  <si>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</si>
  <si>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</si>
  <si>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</si>
  <si>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</si>
  <si>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</si>
  <si>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</si>
  <si>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</si>
  <si>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</si>
  <si>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</si>
  <si>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</si>
  <si>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</si>
  <si>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</si>
  <si>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</si>
  <si>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</si>
  <si>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</si>
  <si>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</si>
  <si>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</si>
  <si>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</si>
  <si>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</si>
  <si>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</si>
  <si>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</si>
  <si>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</si>
  <si>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</si>
  <si>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</si>
  <si>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</si>
  <si>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</si>
  <si>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</si>
  <si>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</si>
  <si>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</si>
  <si>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</si>
  <si>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</si>
  <si>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</si>
  <si>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</si>
  <si>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</si>
  <si>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</si>
  <si>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</si>
  <si>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</si>
  <si>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</si>
  <si>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</si>
  <si>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</si>
  <si>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</si>
  <si>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</si>
  <si>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</si>
  <si>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</si>
  <si>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</si>
  <si>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</si>
  <si>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</si>
  <si>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</si>
  <si>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</si>
  <si>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</si>
  <si>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</si>
  <si>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</si>
  <si>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</si>
  <si>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</si>
  <si>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</si>
  <si>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</si>
  <si>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</si>
  <si>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</si>
  <si>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</si>
  <si>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</si>
  <si>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</si>
  <si>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</si>
  <si>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</si>
  <si>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</si>
  <si>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</si>
  <si>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</si>
  <si>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</si>
  <si>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</si>
  <si>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</si>
  <si>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</si>
  <si>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</si>
  <si>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</si>
  <si>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</si>
  <si>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</si>
  <si>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</si>
  <si>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</si>
  <si>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</si>
  <si>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</si>
  <si>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</si>
  <si>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</si>
  <si>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</si>
  <si>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</si>
  <si>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</si>
  <si>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</si>
  <si>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</si>
  <si>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</si>
  <si>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</si>
  <si>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</si>
  <si>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</si>
  <si>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</si>
  <si>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</si>
  <si>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</si>
  <si>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</si>
  <si>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</si>
  <si>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</si>
  <si>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</si>
  <si>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</si>
  <si>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</si>
  <si>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</si>
  <si>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</si>
  <si>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</si>
  <si>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</si>
  <si>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</si>
  <si>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</si>
  <si>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</si>
  <si>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</si>
  <si>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</si>
  <si>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</si>
  <si>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</si>
  <si>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</si>
  <si>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</si>
  <si>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</si>
  <si>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</si>
  <si>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</si>
  <si>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</si>
  <si>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</si>
  <si>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</si>
  <si>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</si>
  <si>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</si>
  <si>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</si>
  <si>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</si>
  <si>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</si>
  <si>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</si>
  <si>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</si>
  <si>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</si>
  <si>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</si>
  <si>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</si>
  <si>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</si>
  <si>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</si>
  <si>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</si>
  <si>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</si>
  <si>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</si>
  <si>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</si>
  <si>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</si>
  <si>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</si>
  <si>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</si>
  <si>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</si>
  <si>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</si>
  <si>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</si>
  <si>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</si>
  <si>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</si>
  <si>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</si>
  <si>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</si>
  <si>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</si>
  <si>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</si>
  <si>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</si>
  <si>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</si>
  <si>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</si>
  <si>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</si>
  <si>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</si>
  <si>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</si>
  <si>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</si>
  <si>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</si>
  <si>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</si>
  <si>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</si>
  <si>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</si>
  <si>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</si>
  <si>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</si>
  <si>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</si>
  <si>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</si>
  <si>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</si>
  <si>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</si>
  <si>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</si>
  <si>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</si>
  <si>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</si>
  <si>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</si>
  <si>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</si>
  <si>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</si>
  <si>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</si>
  <si>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</si>
  <si>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</si>
  <si>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</si>
  <si>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</si>
  <si>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</si>
  <si>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</si>
  <si>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</si>
  <si>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</si>
  <si>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</si>
  <si>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</si>
  <si>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</si>
  <si>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</si>
  <si>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</si>
  <si>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</si>
  <si>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</si>
  <si>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</si>
  <si>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</si>
  <si>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</si>
  <si>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</si>
  <si>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</si>
  <si>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</si>
  <si>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</si>
  <si>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</si>
  <si>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</si>
  <si>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</si>
  <si>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</si>
  <si>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</si>
  <si>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</si>
  <si>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</si>
  <si>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Spaghetti with Meat Sauce</t>
  </si>
  <si>
    <t>Scambled Eggs, Sausage Link, Roasted Potatoes</t>
  </si>
  <si>
    <t>Nachos with Beef and Homemade Cheese Sauce</t>
  </si>
  <si>
    <t>Chicken Parmesan</t>
  </si>
  <si>
    <t>WG Breaded Fish Fillet</t>
  </si>
  <si>
    <t>Salsa</t>
  </si>
  <si>
    <t>Spring Greens</t>
  </si>
  <si>
    <t>Butternut Souffle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</si>
</sst>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2" t="s">
        <v>457</v>
      </c>
    </row>
    <row r="3" spans="1:9" ht="15">
      <c r="A3" s="2">
        <v>0.25</v>
      </c>
      <c r="B3" s="1"/>
      <c r="C3" s="2">
        <v>0.5</v>
      </c>
      <c r="D3" s="2">
        <v>0.25</v>
      </c>
      <c r="F3" s="1" t="s">
        <v>12</v>
      </c>
      <c r="I3" s="192" t="s">
        <v>458</v>
      </c>
    </row>
    <row r="4" spans="1:9" ht="15">
      <c r="A4" s="2">
        <v>0.375</v>
      </c>
      <c r="B4" s="1"/>
      <c r="C4" s="2">
        <v>0.75</v>
      </c>
      <c r="D4" s="2">
        <v>0.375</v>
      </c>
      <c r="I4" s="192" t="s">
        <v>459</v>
      </c>
    </row>
    <row r="5" spans="1:9" ht="15">
      <c r="A5" s="2">
        <v>0.5</v>
      </c>
      <c r="B5" s="1"/>
      <c r="C5" s="2">
        <v>1</v>
      </c>
      <c r="D5" s="2">
        <v>0.5</v>
      </c>
      <c r="I5" s="192" t="s">
        <v>460</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9" activePane="bottomLeft" state="frozen"/>
      <selection pane="topLeft" activeCell="C2" sqref="C2"/>
      <selection pane="bottomLeft" activeCell="AB22" sqref="AB22:AE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Chicken Parmesan</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5</v>
      </c>
      <c r="AG7" s="885">
        <f>INDEX(Cups,AF7)</f>
        <v>0.5</v>
      </c>
      <c r="AH7" s="951" t="s">
        <v>296</v>
      </c>
      <c r="AI7" s="953"/>
      <c r="AJ7" s="953"/>
      <c r="AK7" s="951"/>
      <c r="AL7" s="883">
        <v>1</v>
      </c>
      <c r="AM7" s="885">
        <f>INDEX(Cups,AL7)</f>
        <v>0</v>
      </c>
      <c r="AN7" s="881" t="s">
        <v>297</v>
      </c>
      <c r="AO7" s="870"/>
      <c r="AP7" s="870"/>
      <c r="AQ7" s="881"/>
      <c r="AR7" s="883">
        <v>1</v>
      </c>
      <c r="AS7" s="885">
        <f>INDEX(Cups,AR7)</f>
        <v>0</v>
      </c>
      <c r="AT7" s="886" t="s">
        <v>298</v>
      </c>
      <c r="AU7" s="872"/>
      <c r="AV7" s="872"/>
      <c r="AW7" s="872"/>
      <c r="AX7" s="883">
        <v>1</v>
      </c>
      <c r="AY7" s="885">
        <f>INDEX(Cups,AX7)</f>
        <v>0</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t="str">
        <f>IF(OR(COUNTIF(AC10:AC19,12)&gt;0,COUNTIF(AC10:AC19,2)&gt;0,COUNTIF(AC10:AC19,4)&gt;0,COUNTIF(AC10:AC19,10)&gt;0,COUNTIF(AC10:AC19,15)&gt;0,COUNTIF(AC10:AC19,17)&gt;0,),"Remember to enter CREDITABLE amounts of leafy greens!","")</f>
        <v>Remember to enter CREDITABLE amounts of leafy greens!</v>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17</v>
      </c>
      <c r="AD10" s="241" t="str">
        <f aca="true" t="shared" si="6" ref="AD10:AD19">INDEX(GREEN,AC10)</f>
        <v>Dark green unspecified</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8</v>
      </c>
      <c r="BB10" s="245" t="str">
        <f aca="true" t="shared" si="13" ref="BB10:BB19">INDEX(OTHER,BA10)</f>
        <v>Brussels sprouts </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t="s">
        <v>843</v>
      </c>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AH1">
      <pane ySplit="6" topLeftCell="A9" activePane="bottomLeft" state="frozen"/>
      <selection pane="topLeft" activeCell="C2" sqref="C2"/>
      <selection pane="bottomLeft" activeCell="AN23" sqref="AN23:AQ23"/>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0</v>
      </c>
      <c r="Y5" s="316"/>
      <c r="Z5" s="992">
        <f>IF(AND(X5=FALSE,X6=FALSE,X7=FALSE),"",IF(AND(X5=TRUE,X6=TRUE),"Yes",IF(AND(X5=TRUE,X7=TRUE),"Yes",IF(AND(X6=TRUE,X7=TRUE),"Yes","No"))))</f>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0</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WG Breaded Fish Fillet</v>
      </c>
      <c r="C7" s="498">
        <v>1</v>
      </c>
      <c r="D7" s="95"/>
      <c r="E7" s="202">
        <f>IF(B7=0,"",FLOOR(VLOOKUP(A7,'All Meals'!$A$12:$V$61,4),0.25))</f>
        <v>2</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5</v>
      </c>
      <c r="AM7" s="885">
        <f>INDEX(Cups,AL7)</f>
        <v>0.5</v>
      </c>
      <c r="AN7" s="881" t="s">
        <v>292</v>
      </c>
      <c r="AO7" s="870"/>
      <c r="AP7" s="870"/>
      <c r="AQ7" s="881"/>
      <c r="AR7" s="883">
        <v>1</v>
      </c>
      <c r="AS7" s="885">
        <f>INDEX(Cups,AR7)</f>
        <v>0</v>
      </c>
      <c r="AT7" s="886" t="s">
        <v>293</v>
      </c>
      <c r="AU7" s="872"/>
      <c r="AV7" s="872"/>
      <c r="AW7" s="872"/>
      <c r="AX7" s="883">
        <v>5</v>
      </c>
      <c r="AY7" s="885">
        <f>INDEX(Cups,AX7)</f>
        <v>0.5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7</v>
      </c>
      <c r="AJ10" s="100" t="str">
        <f aca="true" t="shared" si="8" ref="AJ10:AJ19">INDEX(RED,AI10)</f>
        <v>Squash, winter </v>
      </c>
      <c r="AK10" s="100"/>
      <c r="AL10" s="317">
        <v>1</v>
      </c>
      <c r="AM10" s="317">
        <f aca="true" t="shared" si="9" ref="AM10:AM19">IF(AJ10=0,"",INDEX(Cups,AL10))</f>
        <v>0</v>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t="s">
        <v>844</v>
      </c>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1.25</v>
      </c>
      <c r="C10" s="130">
        <f>MIN(Tuesday!N7:N26)</f>
        <v>1</v>
      </c>
      <c r="D10" s="130">
        <f>MIN(Wednesday!N7:N26)</f>
        <v>1.25</v>
      </c>
      <c r="E10" s="130">
        <f>MIN(Thursday!N7:N26)</f>
        <v>1</v>
      </c>
      <c r="F10" s="130">
        <f>MIN(Friday!N7:N26)</f>
        <v>1</v>
      </c>
      <c r="G10" s="131">
        <f aca="true" t="shared" si="0" ref="G10:G17">SUM(B10:F10)</f>
        <v>5.5</v>
      </c>
      <c r="H10" s="630">
        <v>3.75</v>
      </c>
      <c r="I10" s="133" t="str">
        <f aca="true" t="shared" si="1" ref="I10:I17">IF(G10&gt;=H10,"Yes","No")</f>
        <v>Yes</v>
      </c>
      <c r="L10" s="1046"/>
      <c r="M10" s="1047"/>
      <c r="N10" s="1026">
        <f>S11</f>
        <v>5.5</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1.25</v>
      </c>
      <c r="O11" s="136">
        <f>MAX(Tuesday!N7:N26)</f>
        <v>1</v>
      </c>
      <c r="P11" s="136">
        <f>MAX(Wednesday!N7:N26)</f>
        <v>1.25</v>
      </c>
      <c r="Q11" s="136">
        <f>MAX(Thursday!N7:N26)</f>
        <v>1</v>
      </c>
      <c r="R11" s="136">
        <f>MAX(Friday!N7:N26)</f>
        <v>1</v>
      </c>
      <c r="S11" s="362">
        <f>SUM(N11:R11)</f>
        <v>5.5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0.5</v>
      </c>
      <c r="F13" s="135">
        <f>IF(Friday!AR3=TRUE,SUM('Optional VegBar'!G16,Friday!AG7),Friday!AG7)</f>
        <v>0</v>
      </c>
      <c r="G13" s="136">
        <f t="shared" si="0"/>
        <v>1</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0.25</v>
      </c>
      <c r="C14" s="140">
        <f>IF(Tuesday!AR3=TRUE,SUM('Optional VegBar'!M16,Tuesday!AM7),Tuesday!AM7)</f>
        <v>0</v>
      </c>
      <c r="D14" s="140">
        <f>IF(Wednesday!AR3=TRUE,SUM('Optional VegBar'!M16,Wednesday!AM7),Wednesday!AM7)</f>
        <v>0.25</v>
      </c>
      <c r="E14" s="140">
        <f>IF(Thursday!AR3=TRUE,SUM('Optional VegBar'!M16,Thursday!AM7),Thursday!AM7)</f>
        <v>0</v>
      </c>
      <c r="F14" s="140">
        <f>IF(Friday!AR3=TRUE,SUM('Optional VegBar'!M16,Friday!AM7),Friday!AM7)</f>
        <v>0.5</v>
      </c>
      <c r="G14" s="141">
        <f t="shared" si="0"/>
        <v>1</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0.5</v>
      </c>
      <c r="E15" s="140">
        <f>IF(Thursday!AR3=TRUE,SUM('Optional VegBar'!S16,Thursday!AS7),Thursday!AS7)</f>
        <v>0</v>
      </c>
      <c r="F15" s="140">
        <f>IF(Friday!AR3=TRUE,SUM('Optional VegBar'!S16,Friday!AS7),Friday!AS7)</f>
        <v>0</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0.5</v>
      </c>
      <c r="D16" s="140">
        <f>IF(Wednesday!AR3=TRUE,SUM('Optional VegBar'!Y16,Wednesday!AY7),Wednesday!AY7)</f>
        <v>0.5</v>
      </c>
      <c r="E16" s="140">
        <f>IF(Thursday!AR3=TRUE,SUM('Optional VegBar'!Y16,Thursday!AY7),Thursday!AY7)</f>
        <v>0</v>
      </c>
      <c r="F16" s="140">
        <f>IF(Friday!AR3=TRUE,SUM('Optional VegBar'!Y16,Friday!AY7),Friday!AY7)</f>
        <v>0.5</v>
      </c>
      <c r="G16" s="141">
        <f t="shared" si="0"/>
        <v>1.5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1</v>
      </c>
      <c r="C17" s="143">
        <f>IF(Tuesday!AR3=TRUE,SUM('Optional VegBar'!AE16,Tuesday!BE5),Tuesday!BE5)</f>
        <v>0</v>
      </c>
      <c r="D17" s="143">
        <f>IF(Wednesday!AR3=TRUE,SUM('Optional VegBar'!AE16,Wednesday!BE5),Wednesday!BE5)</f>
        <v>0</v>
      </c>
      <c r="E17" s="143">
        <f>IF(Thursday!AR3=TRUE,SUM('Optional VegBar'!AE16,Thursday!BE5),Thursday!BE5)</f>
        <v>0.5</v>
      </c>
      <c r="F17" s="143">
        <f>IF(Friday!AR3=TRUE,SUM('Optional VegBar'!AE16,Friday!BE5),Friday!BE5)</f>
        <v>0</v>
      </c>
      <c r="G17" s="365">
        <f t="shared" si="0"/>
        <v>1.5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8"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3</v>
      </c>
      <c r="C20" s="277">
        <f>MIN(Tuesday!E7:E26)</f>
        <v>2</v>
      </c>
      <c r="D20" s="277">
        <f>MIN(Wednesday!E7:E26)</f>
        <v>3</v>
      </c>
      <c r="E20" s="277">
        <f>MIN(Thursday!E7:E26)</f>
        <v>2</v>
      </c>
      <c r="F20" s="277">
        <f>MIN(Friday!E7:E26)</f>
        <v>2</v>
      </c>
      <c r="G20" s="275">
        <f>SUM(B20:F20)</f>
        <v>12</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3</v>
      </c>
      <c r="C21" s="278">
        <f>MAX(Tuesday!E7:E26)</f>
        <v>2</v>
      </c>
      <c r="D21" s="278">
        <f>MAX(Wednesday!E7:E26)</f>
        <v>3</v>
      </c>
      <c r="E21" s="278">
        <f>MAX(Thursday!E7:E26)</f>
        <v>2</v>
      </c>
      <c r="F21" s="278">
        <f>MAX(Friday!E7:E26)</f>
        <v>2</v>
      </c>
      <c r="G21" s="276">
        <f>SUM(B21:F21)</f>
        <v>12</v>
      </c>
      <c r="H21" s="149">
        <v>10</v>
      </c>
      <c r="I21" s="119" t="str">
        <f>IF(G21=0,"No",IF(AND(G21&lt;=H21,G21&gt;=H20),"Yes","No"))</f>
        <v>No</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v>
      </c>
      <c r="E24" s="274">
        <f>MIN(Thursday!G7:G26)</f>
        <v>2</v>
      </c>
      <c r="F24" s="274">
        <f>MIN(Friday!G7:G26)</f>
        <v>2.5</v>
      </c>
      <c r="G24" s="275">
        <f>SUM(B24:F24)</f>
        <v>10.5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v>
      </c>
      <c r="E25" s="274">
        <f>MAX(Thursday!G7:G26)</f>
        <v>2</v>
      </c>
      <c r="F25" s="274">
        <f>MAX(Friday!G7:G26)</f>
        <v>2.5</v>
      </c>
      <c r="G25" s="276">
        <f>SUM(B25:F25)</f>
        <v>10.5</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10.5</v>
      </c>
      <c r="D28" s="154" t="s">
        <v>91</v>
      </c>
      <c r="E28" s="187">
        <f>SUM(Monday:Friday!I7:I26)</f>
        <v>10.5</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f>Friday!Z5</f>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75">
      <c r="A4" s="311" t="s">
        <v>281</v>
      </c>
    </row>
    <row r="5" ht="55.5" customHeight="1">
      <c r="A5" s="426" t="s">
        <v>612</v>
      </c>
    </row>
    <row r="6" ht="32.25" customHeight="1">
      <c r="A6" s="599" t="s">
        <v>598</v>
      </c>
    </row>
    <row r="7" ht="26.25" customHeight="1">
      <c r="A7" s="306" t="s">
        <v>282</v>
      </c>
    </row>
    <row r="8" ht="15.75">
      <c r="A8" s="306"/>
    </row>
    <row r="9" ht="15.75">
      <c r="A9" s="306" t="s">
        <v>641</v>
      </c>
    </row>
    <row r="10" ht="15.75">
      <c r="A10" s="308"/>
    </row>
    <row r="11" ht="15.75">
      <c r="A11" s="309" t="s">
        <v>269</v>
      </c>
    </row>
    <row r="12" ht="15.75">
      <c r="A12" s="306" t="s">
        <v>270</v>
      </c>
    </row>
    <row r="13" ht="15.75">
      <c r="A13" s="306" t="s">
        <v>271</v>
      </c>
    </row>
    <row r="14" ht="15.75">
      <c r="A14" s="306" t="s">
        <v>618</v>
      </c>
    </row>
    <row r="15" ht="15.75">
      <c r="A15" s="306" t="s">
        <v>272</v>
      </c>
    </row>
    <row r="16" ht="15.75">
      <c r="A16" s="306" t="s">
        <v>273</v>
      </c>
    </row>
    <row r="17" ht="15.75">
      <c r="A17" s="306" t="s">
        <v>274</v>
      </c>
    </row>
    <row r="18" ht="15.75">
      <c r="A18" s="306" t="s">
        <v>275</v>
      </c>
    </row>
    <row r="19" ht="15.75">
      <c r="A19" s="306" t="s">
        <v>276</v>
      </c>
    </row>
    <row r="20" ht="15.75">
      <c r="A20" s="308"/>
    </row>
    <row r="21" ht="15.75">
      <c r="A21" s="309" t="s">
        <v>631</v>
      </c>
    </row>
    <row r="22" ht="15.75">
      <c r="A22" s="306" t="s">
        <v>277</v>
      </c>
    </row>
    <row r="23" ht="15.75">
      <c r="A23" s="306" t="s">
        <v>278</v>
      </c>
    </row>
    <row r="24" ht="15.75">
      <c r="A24" s="306" t="s">
        <v>279</v>
      </c>
    </row>
    <row r="25" ht="15.75">
      <c r="A25" s="306"/>
    </row>
    <row r="26" ht="15.75">
      <c r="A26" s="306"/>
    </row>
    <row r="27" ht="16.5" thickBot="1">
      <c r="A27" s="310" t="s">
        <v>283</v>
      </c>
    </row>
    <row r="28" ht="16.5" thickBot="1">
      <c r="A28" s="603"/>
    </row>
    <row r="29" ht="15.75">
      <c r="A29" s="632" t="s">
        <v>685</v>
      </c>
    </row>
    <row r="30" ht="49.5" customHeight="1" thickBot="1">
      <c r="A30" s="604" t="s">
        <v>745</v>
      </c>
    </row>
    <row r="31" ht="15.75">
      <c r="A31" s="607" t="s">
        <v>833</v>
      </c>
    </row>
    <row r="32" ht="15.75">
      <c r="A32" s="289" t="s">
        <v>594</v>
      </c>
    </row>
    <row r="33" ht="47.25">
      <c r="A33" s="289" t="s">
        <v>642</v>
      </c>
    </row>
    <row r="34" ht="15.75">
      <c r="A34" s="289" t="s">
        <v>595</v>
      </c>
    </row>
    <row r="35" ht="31.5">
      <c r="A35" s="289" t="s">
        <v>643</v>
      </c>
    </row>
    <row r="36" ht="47.25">
      <c r="A36" s="289" t="s">
        <v>644</v>
      </c>
    </row>
    <row r="37" ht="15.75">
      <c r="A37" s="289" t="s">
        <v>608</v>
      </c>
    </row>
    <row r="38" ht="15.75">
      <c r="A38" s="289" t="s">
        <v>609</v>
      </c>
    </row>
    <row r="39" ht="15.75">
      <c r="A39" s="289" t="s">
        <v>610</v>
      </c>
    </row>
    <row r="40" ht="15.75">
      <c r="A40" s="289" t="s">
        <v>611</v>
      </c>
    </row>
    <row r="41" ht="15.75">
      <c r="A41" s="605" t="s">
        <v>649</v>
      </c>
    </row>
    <row r="42" ht="15.75">
      <c r="A42" s="605" t="s">
        <v>645</v>
      </c>
    </row>
    <row r="43" ht="15.75">
      <c r="A43" s="605" t="s">
        <v>646</v>
      </c>
    </row>
    <row r="44" ht="15.75">
      <c r="A44" s="605" t="s">
        <v>648</v>
      </c>
    </row>
    <row r="45" ht="16.5" thickBot="1">
      <c r="A45" s="606" t="s">
        <v>647</v>
      </c>
    </row>
    <row r="46" ht="16.5" thickBot="1">
      <c r="A46" s="302"/>
    </row>
    <row r="47" ht="15.75">
      <c r="A47" s="608" t="s">
        <v>834</v>
      </c>
    </row>
    <row r="48" ht="15.75">
      <c r="A48" s="292"/>
    </row>
    <row r="49" ht="15.75">
      <c r="A49" s="292" t="s">
        <v>594</v>
      </c>
    </row>
    <row r="50" ht="31.5">
      <c r="A50" s="292" t="s">
        <v>650</v>
      </c>
    </row>
    <row r="51" ht="15.75">
      <c r="A51" s="292"/>
    </row>
    <row r="52" ht="47.25">
      <c r="A52" s="292" t="s">
        <v>651</v>
      </c>
    </row>
    <row r="53" ht="15.75">
      <c r="A53" s="292" t="s">
        <v>596</v>
      </c>
    </row>
    <row r="54" ht="15.75">
      <c r="A54" s="609" t="s">
        <v>653</v>
      </c>
    </row>
    <row r="55" ht="15.75">
      <c r="A55" s="609" t="s">
        <v>652</v>
      </c>
    </row>
    <row r="56" ht="15.75">
      <c r="A56" s="609" t="s">
        <v>686</v>
      </c>
    </row>
    <row r="57" ht="15.75">
      <c r="A57" s="609" t="s">
        <v>687</v>
      </c>
    </row>
    <row r="58" ht="16.5" thickBot="1">
      <c r="A58" s="610" t="s">
        <v>654</v>
      </c>
    </row>
    <row r="59" ht="16.5" thickBot="1">
      <c r="A59" s="302"/>
    </row>
    <row r="60" ht="15.75">
      <c r="A60" s="611" t="s">
        <v>835</v>
      </c>
    </row>
    <row r="61" ht="15.75">
      <c r="A61" s="294" t="s">
        <v>597</v>
      </c>
    </row>
    <row r="62" ht="15.75">
      <c r="A62" s="294"/>
    </row>
    <row r="63" ht="31.5">
      <c r="A63" s="294" t="s">
        <v>655</v>
      </c>
    </row>
    <row r="64" ht="31.5">
      <c r="A64" s="294" t="s">
        <v>688</v>
      </c>
    </row>
    <row r="65" ht="15.75">
      <c r="A65" s="294" t="s">
        <v>604</v>
      </c>
    </row>
    <row r="66" ht="15.75">
      <c r="A66" s="294" t="s">
        <v>605</v>
      </c>
    </row>
    <row r="67" ht="15.75">
      <c r="A67" s="294" t="s">
        <v>606</v>
      </c>
    </row>
    <row r="68" ht="15.75">
      <c r="A68" s="294" t="s">
        <v>656</v>
      </c>
    </row>
    <row r="69" ht="15.75">
      <c r="A69" s="294" t="s">
        <v>607</v>
      </c>
    </row>
    <row r="70" ht="15.75">
      <c r="A70" s="613" t="s">
        <v>661</v>
      </c>
    </row>
    <row r="71" ht="15.75">
      <c r="A71" s="613" t="s">
        <v>657</v>
      </c>
    </row>
    <row r="72" ht="15.75">
      <c r="A72" s="613" t="s">
        <v>658</v>
      </c>
    </row>
    <row r="73" ht="31.5">
      <c r="A73" s="613" t="s">
        <v>659</v>
      </c>
    </row>
    <row r="74" ht="32.25" thickBot="1">
      <c r="A74" s="528" t="s">
        <v>660</v>
      </c>
    </row>
    <row r="75" s="612" customFormat="1" ht="16.5" thickBot="1">
      <c r="A75" s="302"/>
    </row>
    <row r="76" s="612" customFormat="1" ht="15.75">
      <c r="A76" s="617" t="s">
        <v>488</v>
      </c>
    </row>
    <row r="77" ht="15.75">
      <c r="A77" s="291" t="s">
        <v>599</v>
      </c>
    </row>
    <row r="78" ht="15.75">
      <c r="A78" s="291"/>
    </row>
    <row r="79" ht="15.75">
      <c r="A79" s="291" t="s">
        <v>689</v>
      </c>
    </row>
    <row r="80" ht="31.5" customHeight="1">
      <c r="A80" s="291" t="s">
        <v>662</v>
      </c>
    </row>
    <row r="81" ht="30.75" customHeight="1">
      <c r="A81" s="614" t="s">
        <v>695</v>
      </c>
    </row>
    <row r="82" ht="15.75">
      <c r="A82" s="291" t="s">
        <v>600</v>
      </c>
    </row>
    <row r="83" ht="15.75">
      <c r="A83" s="291" t="s">
        <v>601</v>
      </c>
    </row>
    <row r="84" ht="47.25">
      <c r="A84" s="291" t="s">
        <v>669</v>
      </c>
    </row>
    <row r="85" ht="31.5">
      <c r="A85" s="291" t="s">
        <v>663</v>
      </c>
    </row>
    <row r="86" ht="31.5">
      <c r="A86" s="291" t="s">
        <v>664</v>
      </c>
    </row>
    <row r="87" ht="31.5">
      <c r="A87" s="291" t="s">
        <v>665</v>
      </c>
    </row>
    <row r="88" ht="15.75">
      <c r="A88" s="615" t="s">
        <v>670</v>
      </c>
    </row>
    <row r="89" ht="15.75">
      <c r="A89" s="615" t="s">
        <v>666</v>
      </c>
    </row>
    <row r="90" ht="15.75">
      <c r="A90" s="615" t="s">
        <v>667</v>
      </c>
    </row>
    <row r="91" ht="16.5" thickBot="1">
      <c r="A91" s="616" t="s">
        <v>668</v>
      </c>
    </row>
    <row r="92" ht="16.5" thickBot="1">
      <c r="A92" s="304"/>
    </row>
    <row r="93" s="305" customFormat="1" ht="15.75">
      <c r="A93" s="620" t="s">
        <v>602</v>
      </c>
    </row>
    <row r="94" s="305" customFormat="1" ht="15.75">
      <c r="A94" s="293" t="s">
        <v>603</v>
      </c>
    </row>
    <row r="95" s="305" customFormat="1" ht="15.75">
      <c r="A95" s="293"/>
    </row>
    <row r="96" s="305" customFormat="1" ht="31.5">
      <c r="A96" s="293" t="s">
        <v>678</v>
      </c>
    </row>
    <row r="97" s="305" customFormat="1" ht="15.75">
      <c r="A97" s="293"/>
    </row>
    <row r="98" s="305" customFormat="1" ht="31.5">
      <c r="A98" s="293" t="s">
        <v>671</v>
      </c>
    </row>
    <row r="99" s="305" customFormat="1" ht="15.75">
      <c r="A99" s="293"/>
    </row>
    <row r="100" s="305" customFormat="1" ht="47.25">
      <c r="A100" s="293" t="s">
        <v>690</v>
      </c>
    </row>
    <row r="101" s="305" customFormat="1" ht="15.75">
      <c r="A101" s="293"/>
    </row>
    <row r="102" s="305" customFormat="1" ht="15.75">
      <c r="A102" s="293" t="s">
        <v>672</v>
      </c>
    </row>
    <row r="103" s="305" customFormat="1" ht="15.75">
      <c r="A103" s="293"/>
    </row>
    <row r="104" s="305" customFormat="1" ht="47.25">
      <c r="A104" s="293" t="s">
        <v>673</v>
      </c>
    </row>
    <row r="105" s="305" customFormat="1" ht="15.75">
      <c r="A105" s="618" t="s">
        <v>675</v>
      </c>
    </row>
    <row r="106" s="305" customFormat="1" ht="15.75">
      <c r="A106" s="618" t="s">
        <v>674</v>
      </c>
    </row>
    <row r="107" s="305" customFormat="1" ht="15.75">
      <c r="A107" s="618" t="s">
        <v>676</v>
      </c>
    </row>
    <row r="108" s="305" customFormat="1" ht="16.5" thickBot="1">
      <c r="A108" s="619" t="s">
        <v>677</v>
      </c>
    </row>
    <row r="109" s="305" customFormat="1" ht="16.5" thickBot="1">
      <c r="A109" s="700"/>
    </row>
    <row r="110" s="305" customFormat="1" ht="15.75">
      <c r="A110" s="611" t="s">
        <v>800</v>
      </c>
    </row>
    <row r="111" s="305" customFormat="1" ht="15.75">
      <c r="A111" s="294"/>
    </row>
    <row r="112" s="305" customFormat="1" ht="47.25">
      <c r="A112" s="294" t="s">
        <v>801</v>
      </c>
    </row>
    <row r="113" s="305" customFormat="1" ht="15.75">
      <c r="A113" s="294"/>
    </row>
    <row r="114" s="305" customFormat="1" ht="31.5">
      <c r="A114" s="294" t="s">
        <v>802</v>
      </c>
    </row>
    <row r="115" s="305" customFormat="1" ht="16.5" thickBot="1">
      <c r="A115" s="528"/>
    </row>
    <row r="116" ht="16.5" thickBot="1">
      <c r="A116" s="302"/>
    </row>
    <row r="117" ht="15.75">
      <c r="A117" s="621" t="s">
        <v>679</v>
      </c>
    </row>
    <row r="118" ht="15.75">
      <c r="A118" s="290" t="s">
        <v>680</v>
      </c>
    </row>
    <row r="119" ht="15.75">
      <c r="A119" s="290"/>
    </row>
    <row r="120" ht="36" customHeight="1">
      <c r="A120" s="290" t="s">
        <v>681</v>
      </c>
    </row>
    <row r="121" ht="13.5" customHeight="1">
      <c r="A121" s="290"/>
    </row>
    <row r="122" ht="50.25" customHeight="1">
      <c r="A122" s="290" t="s">
        <v>682</v>
      </c>
    </row>
    <row r="123" ht="15.75">
      <c r="A123" s="290"/>
    </row>
    <row r="124" ht="15.75">
      <c r="A124" s="290" t="s">
        <v>683</v>
      </c>
    </row>
    <row r="125" ht="15.75">
      <c r="A125" s="622"/>
    </row>
    <row r="126" ht="16.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Spaghetti with Meat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Scambled Eggs, Sausage Link, Roasted Potatoes</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Nachos with Beef and Homemade Cheese Sauce</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Chicken Parmesan</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WG Breaded Fish Fillet</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1</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1.5</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5.5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7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5">
      <c r="P85" s="1051"/>
      <c r="Q85" s="890"/>
      <c r="R85" s="890"/>
      <c r="S85" s="890"/>
      <c r="T85" s="890"/>
      <c r="U85" s="890"/>
      <c r="V85" s="890"/>
      <c r="W85" s="890"/>
      <c r="X85" s="1052"/>
    </row>
    <row r="86" spans="16:24" ht="15.7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5">
      <c r="P88" s="1051"/>
      <c r="Q88" s="890"/>
      <c r="R88" s="890"/>
      <c r="S88" s="890"/>
      <c r="T88" s="890"/>
      <c r="U88" s="890"/>
      <c r="V88" s="890"/>
      <c r="W88" s="890"/>
      <c r="X88" s="1052"/>
    </row>
    <row r="89" spans="16:24" ht="15">
      <c r="P89" s="1051"/>
      <c r="Q89" s="890"/>
      <c r="R89" s="890"/>
      <c r="S89" s="890"/>
      <c r="T89" s="890"/>
      <c r="U89" s="890"/>
      <c r="V89" s="890"/>
      <c r="W89" s="890"/>
      <c r="X89" s="1052"/>
    </row>
    <row r="90" spans="16:24" ht="15">
      <c r="P90" s="1051"/>
      <c r="Q90" s="890"/>
      <c r="R90" s="890"/>
      <c r="S90" s="890"/>
      <c r="T90" s="890"/>
      <c r="U90" s="890"/>
      <c r="V90" s="890"/>
      <c r="W90" s="890"/>
      <c r="X90" s="1052"/>
    </row>
    <row r="91" spans="16:24" ht="15">
      <c r="P91" s="1051"/>
      <c r="Q91" s="890"/>
      <c r="R91" s="890"/>
      <c r="S91" s="890"/>
      <c r="T91" s="890"/>
      <c r="U91" s="890"/>
      <c r="V91" s="890"/>
      <c r="W91" s="890"/>
      <c r="X91" s="1052"/>
    </row>
    <row r="92" spans="16:24" ht="15">
      <c r="P92" s="1051"/>
      <c r="Q92" s="890"/>
      <c r="R92" s="890"/>
      <c r="S92" s="890"/>
      <c r="T92" s="890"/>
      <c r="U92" s="890"/>
      <c r="V92" s="890"/>
      <c r="W92" s="890"/>
      <c r="X92" s="1052"/>
    </row>
    <row r="93" spans="16:24" ht="15">
      <c r="P93" s="1051"/>
      <c r="Q93" s="890"/>
      <c r="R93" s="890"/>
      <c r="S93" s="890"/>
      <c r="T93" s="890"/>
      <c r="U93" s="890"/>
      <c r="V93" s="890"/>
      <c r="W93" s="890"/>
      <c r="X93" s="1052"/>
    </row>
    <row r="94" spans="16:24" ht="15">
      <c r="P94" s="1051"/>
      <c r="Q94" s="890"/>
      <c r="R94" s="890"/>
      <c r="S94" s="890"/>
      <c r="T94" s="890"/>
      <c r="U94" s="890"/>
      <c r="V94" s="890"/>
      <c r="W94" s="890"/>
      <c r="X94" s="1052"/>
    </row>
    <row r="95" spans="16:24" ht="15">
      <c r="P95" s="1051"/>
      <c r="Q95" s="890"/>
      <c r="R95" s="890"/>
      <c r="S95" s="890"/>
      <c r="T95" s="890"/>
      <c r="U95" s="890"/>
      <c r="V95" s="890"/>
      <c r="W95" s="890"/>
      <c r="X95" s="1052"/>
    </row>
    <row r="96" spans="16:24" ht="15">
      <c r="P96" s="1051"/>
      <c r="Q96" s="890"/>
      <c r="R96" s="890"/>
      <c r="S96" s="890"/>
      <c r="T96" s="890"/>
      <c r="U96" s="890"/>
      <c r="V96" s="890"/>
      <c r="W96" s="890"/>
      <c r="X96" s="1052"/>
    </row>
    <row r="97" spans="16:24" ht="15">
      <c r="P97" s="1051"/>
      <c r="Q97" s="890"/>
      <c r="R97" s="890"/>
      <c r="S97" s="890"/>
      <c r="T97" s="890"/>
      <c r="U97" s="890"/>
      <c r="V97" s="890"/>
      <c r="W97" s="890"/>
      <c r="X97" s="1052"/>
    </row>
    <row r="98" spans="16:24" ht="15">
      <c r="P98" s="1051"/>
      <c r="Q98" s="890"/>
      <c r="R98" s="890"/>
      <c r="S98" s="890"/>
      <c r="T98" s="890"/>
      <c r="U98" s="890"/>
      <c r="V98" s="890"/>
      <c r="W98" s="890"/>
      <c r="X98" s="1052"/>
    </row>
    <row r="99" spans="16:24" ht="15">
      <c r="P99" s="1051"/>
      <c r="Q99" s="890"/>
      <c r="R99" s="890"/>
      <c r="S99" s="890"/>
      <c r="T99" s="890"/>
      <c r="U99" s="890"/>
      <c r="V99" s="890"/>
      <c r="W99" s="890"/>
      <c r="X99" s="1052"/>
    </row>
    <row r="100" spans="16:24" ht="15">
      <c r="P100" s="1051"/>
      <c r="Q100" s="890"/>
      <c r="R100" s="890"/>
      <c r="S100" s="890"/>
      <c r="T100" s="890"/>
      <c r="U100" s="890"/>
      <c r="V100" s="890"/>
      <c r="W100" s="890"/>
      <c r="X100" s="1052"/>
    </row>
    <row r="101" spans="16:24" ht="15">
      <c r="P101" s="1051"/>
      <c r="Q101" s="890"/>
      <c r="R101" s="890"/>
      <c r="S101" s="890"/>
      <c r="T101" s="890"/>
      <c r="U101" s="890"/>
      <c r="V101" s="890"/>
      <c r="W101" s="890"/>
      <c r="X101" s="1052"/>
    </row>
    <row r="102" spans="16:24" ht="15">
      <c r="P102" s="1051"/>
      <c r="Q102" s="890"/>
      <c r="R102" s="890"/>
      <c r="S102" s="890"/>
      <c r="T102" s="890"/>
      <c r="U102" s="890"/>
      <c r="V102" s="890"/>
      <c r="W102" s="890"/>
      <c r="X102" s="1052"/>
    </row>
    <row r="103" spans="16:24" ht="15">
      <c r="P103" s="1051"/>
      <c r="Q103" s="890"/>
      <c r="R103" s="890"/>
      <c r="S103" s="890"/>
      <c r="T103" s="890"/>
      <c r="U103" s="890"/>
      <c r="V103" s="890"/>
      <c r="W103" s="890"/>
      <c r="X103" s="1052"/>
    </row>
    <row r="104" spans="16:24" ht="15.75" thickBot="1">
      <c r="P104" s="1053"/>
      <c r="Q104" s="1054"/>
      <c r="R104" s="1054"/>
      <c r="S104" s="1054"/>
      <c r="T104" s="1054"/>
      <c r="U104" s="1054"/>
      <c r="V104" s="1054"/>
      <c r="W104" s="1054"/>
      <c r="X104" s="1055"/>
    </row>
    <row r="105" ht="15.7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75">
      <c r="A4" s="423" t="s">
        <v>263</v>
      </c>
      <c r="B4"/>
      <c r="C4"/>
      <c r="D4"/>
      <c r="E4"/>
      <c r="F4"/>
      <c r="G4"/>
      <c r="H4"/>
      <c r="I4"/>
      <c r="J4"/>
      <c r="K4"/>
      <c r="L4"/>
      <c r="M4"/>
      <c r="N4"/>
      <c r="O4"/>
    </row>
    <row r="5" spans="1:15" ht="15.75">
      <c r="A5" s="490" t="s">
        <v>557</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811</v>
      </c>
      <c r="B12"/>
      <c r="C12"/>
      <c r="D12"/>
      <c r="E12"/>
      <c r="F12"/>
      <c r="G12"/>
      <c r="H12"/>
      <c r="I12"/>
      <c r="J12"/>
      <c r="K12"/>
      <c r="L12"/>
      <c r="M12"/>
      <c r="N12"/>
      <c r="O12"/>
    </row>
    <row r="13" s="192" customFormat="1" ht="15.75">
      <c r="A13" s="425" t="s">
        <v>319</v>
      </c>
    </row>
    <row r="14" s="192" customFormat="1" ht="15.75">
      <c r="A14" s="425"/>
    </row>
    <row r="15" spans="1:5" s="192" customFormat="1" ht="15.75">
      <c r="A15" s="425"/>
      <c r="B15" s="508"/>
      <c r="C15" s="508"/>
      <c r="D15" s="508"/>
      <c r="E15" s="508"/>
    </row>
    <row r="16" s="192" customFormat="1" ht="31.5">
      <c r="A16" s="307" t="s">
        <v>812</v>
      </c>
    </row>
    <row r="17" s="192" customFormat="1" ht="31.5">
      <c r="A17" s="307" t="s">
        <v>471</v>
      </c>
    </row>
    <row r="18" s="192" customFormat="1" ht="15.75">
      <c r="A18" s="426" t="s">
        <v>472</v>
      </c>
    </row>
    <row r="19" s="192" customFormat="1" ht="32.25" thickBot="1">
      <c r="A19" s="429" t="s">
        <v>161</v>
      </c>
    </row>
    <row r="20" s="196" customFormat="1" ht="16.5" thickBot="1">
      <c r="A20" s="430"/>
    </row>
    <row r="21" s="192" customFormat="1" ht="15.75">
      <c r="A21" s="423" t="s">
        <v>241</v>
      </c>
    </row>
    <row r="22" s="192" customFormat="1" ht="15.75">
      <c r="A22" s="599" t="s">
        <v>632</v>
      </c>
    </row>
    <row r="23" ht="15.75">
      <c r="A23" s="599" t="s">
        <v>630</v>
      </c>
    </row>
    <row r="24" ht="15.75">
      <c r="A24" s="307" t="s">
        <v>467</v>
      </c>
    </row>
    <row r="25" ht="15.75">
      <c r="A25" s="307" t="s">
        <v>468</v>
      </c>
    </row>
    <row r="26" ht="15.75">
      <c r="A26" s="427" t="s">
        <v>469</v>
      </c>
    </row>
    <row r="27" ht="16.5" thickBot="1">
      <c r="A27" s="428" t="s">
        <v>470</v>
      </c>
    </row>
    <row r="28" ht="16.5" thickBot="1">
      <c r="A28" s="231"/>
    </row>
    <row r="29" ht="15.75">
      <c r="A29" s="627" t="s">
        <v>463</v>
      </c>
    </row>
    <row r="30" ht="16.5" thickBot="1">
      <c r="A30" s="431" t="s">
        <v>737</v>
      </c>
    </row>
    <row r="31" ht="15.75" thickBot="1">
      <c r="A31" s="63"/>
    </row>
    <row r="32" ht="15.75">
      <c r="A32" s="597" t="s">
        <v>531</v>
      </c>
    </row>
    <row r="33" ht="15.75">
      <c r="A33" s="501" t="s">
        <v>545</v>
      </c>
    </row>
    <row r="34" ht="47.25">
      <c r="A34" s="307" t="s">
        <v>622</v>
      </c>
    </row>
    <row r="35" ht="15.75">
      <c r="A35" s="307" t="s">
        <v>620</v>
      </c>
    </row>
    <row r="36" ht="31.5">
      <c r="A36" s="599" t="s">
        <v>633</v>
      </c>
    </row>
    <row r="37" ht="15.75">
      <c r="A37" s="307" t="s">
        <v>171</v>
      </c>
    </row>
    <row r="38" ht="15.75">
      <c r="A38" s="307" t="s">
        <v>617</v>
      </c>
    </row>
    <row r="39" ht="15.75">
      <c r="A39" s="502" t="s">
        <v>530</v>
      </c>
    </row>
    <row r="40" s="192" customFormat="1" ht="15.75">
      <c r="A40" s="501" t="s">
        <v>738</v>
      </c>
    </row>
    <row r="41" s="192" customFormat="1" ht="15.75">
      <c r="A41" s="599" t="s">
        <v>634</v>
      </c>
    </row>
    <row r="42" s="192" customFormat="1" ht="15.75">
      <c r="A42" s="599" t="s">
        <v>635</v>
      </c>
    </row>
    <row r="43" s="192" customFormat="1" ht="31.5">
      <c r="A43" s="307" t="s">
        <v>529</v>
      </c>
    </row>
    <row r="44" s="192" customFormat="1" ht="31.5">
      <c r="A44" s="307" t="s">
        <v>813</v>
      </c>
    </row>
    <row r="45" s="192" customFormat="1" ht="15.75">
      <c r="A45" s="307" t="s">
        <v>162</v>
      </c>
    </row>
    <row r="46" s="192" customFormat="1" ht="32.25" thickBot="1">
      <c r="A46" s="599" t="s">
        <v>739</v>
      </c>
    </row>
    <row r="47" s="192" customFormat="1" ht="15.75">
      <c r="A47" s="503" t="s">
        <v>532</v>
      </c>
    </row>
    <row r="48" s="192" customFormat="1" ht="15.75">
      <c r="A48" s="300" t="s">
        <v>621</v>
      </c>
    </row>
    <row r="49" s="192" customFormat="1" ht="31.5">
      <c r="A49" s="300" t="s">
        <v>175</v>
      </c>
    </row>
    <row r="50" s="192" customFormat="1" ht="15.75">
      <c r="A50" s="504" t="s">
        <v>533</v>
      </c>
    </row>
    <row r="51" s="524" customFormat="1" ht="15.75">
      <c r="A51" s="303" t="s">
        <v>819</v>
      </c>
    </row>
    <row r="52" s="524" customFormat="1" ht="31.5">
      <c r="A52" s="701" t="s">
        <v>836</v>
      </c>
    </row>
    <row r="53" s="192" customFormat="1" ht="31.5">
      <c r="A53" s="631" t="s">
        <v>814</v>
      </c>
    </row>
    <row r="54" s="192" customFormat="1" ht="31.5">
      <c r="A54" s="598" t="s">
        <v>636</v>
      </c>
    </row>
    <row r="55" s="192" customFormat="1" ht="15.75">
      <c r="A55" s="598" t="s">
        <v>815</v>
      </c>
    </row>
    <row r="56" s="192" customFormat="1" ht="31.5">
      <c r="A56" s="598" t="s">
        <v>637</v>
      </c>
    </row>
    <row r="57" s="192" customFormat="1" ht="15.75">
      <c r="A57" s="598" t="s">
        <v>173</v>
      </c>
    </row>
    <row r="58" s="192" customFormat="1" ht="15.75">
      <c r="A58" s="598" t="s">
        <v>174</v>
      </c>
    </row>
    <row r="59" s="192" customFormat="1" ht="31.5">
      <c r="A59" s="299" t="s">
        <v>816</v>
      </c>
    </row>
    <row r="60" s="192" customFormat="1" ht="31.5">
      <c r="A60" s="303" t="s">
        <v>817</v>
      </c>
    </row>
    <row r="61" s="192" customFormat="1" ht="15.75">
      <c r="A61" s="631" t="s">
        <v>740</v>
      </c>
    </row>
    <row r="62" s="192" customFormat="1" ht="31.5">
      <c r="A62" s="598" t="s">
        <v>638</v>
      </c>
    </row>
    <row r="63" spans="1:15" ht="15.75">
      <c r="A63" s="505" t="s">
        <v>534</v>
      </c>
      <c r="B63"/>
      <c r="C63"/>
      <c r="D63"/>
      <c r="E63"/>
      <c r="F63"/>
      <c r="G63"/>
      <c r="H63"/>
      <c r="I63"/>
      <c r="J63"/>
      <c r="K63"/>
      <c r="L63"/>
      <c r="M63"/>
      <c r="N63"/>
      <c r="O63"/>
    </row>
    <row r="64" spans="1:15" ht="31.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75">
      <c r="A66" s="297" t="s">
        <v>172</v>
      </c>
    </row>
    <row r="67" spans="1:15" ht="47.25">
      <c r="A67" s="298" t="s">
        <v>538</v>
      </c>
      <c r="B67"/>
      <c r="C67"/>
      <c r="D67"/>
      <c r="E67"/>
      <c r="F67"/>
      <c r="G67"/>
      <c r="H67"/>
      <c r="I67"/>
      <c r="J67"/>
      <c r="K67"/>
      <c r="L67"/>
      <c r="M67"/>
      <c r="N67"/>
      <c r="O67"/>
    </row>
    <row r="68" spans="1:15" ht="15.75">
      <c r="A68" s="506" t="s">
        <v>536</v>
      </c>
      <c r="B68"/>
      <c r="C68"/>
      <c r="D68"/>
      <c r="E68"/>
      <c r="F68"/>
      <c r="G68"/>
      <c r="H68"/>
      <c r="I68"/>
      <c r="J68"/>
      <c r="K68"/>
      <c r="L68"/>
      <c r="M68"/>
      <c r="N68"/>
      <c r="O68"/>
    </row>
    <row r="69" spans="1:15" ht="31.5">
      <c r="A69" s="294" t="s">
        <v>537</v>
      </c>
      <c r="B69"/>
      <c r="C69"/>
      <c r="D69"/>
      <c r="E69"/>
      <c r="F69"/>
      <c r="G69"/>
      <c r="H69"/>
      <c r="I69"/>
      <c r="J69"/>
      <c r="K69"/>
      <c r="L69"/>
      <c r="M69"/>
      <c r="N69"/>
      <c r="O69"/>
    </row>
    <row r="70" spans="1:15" ht="15.75">
      <c r="A70" s="294" t="s">
        <v>266</v>
      </c>
      <c r="B70"/>
      <c r="C70"/>
      <c r="D70"/>
      <c r="E70"/>
      <c r="F70"/>
      <c r="G70"/>
      <c r="H70"/>
      <c r="I70"/>
      <c r="J70"/>
      <c r="K70"/>
      <c r="L70"/>
      <c r="M70"/>
      <c r="N70"/>
      <c r="O70"/>
    </row>
    <row r="71" spans="1:15" ht="31.5">
      <c r="A71" s="294" t="s">
        <v>542</v>
      </c>
      <c r="B71"/>
      <c r="C71"/>
      <c r="D71"/>
      <c r="E71"/>
      <c r="F71"/>
      <c r="G71"/>
      <c r="H71"/>
      <c r="I71"/>
      <c r="J71"/>
      <c r="K71"/>
      <c r="L71"/>
      <c r="M71"/>
      <c r="N71"/>
      <c r="O71"/>
    </row>
    <row r="72" s="192" customFormat="1" ht="47.25">
      <c r="A72" s="295" t="s">
        <v>539</v>
      </c>
    </row>
    <row r="73" spans="1:15" ht="15.75">
      <c r="A73" s="507" t="s">
        <v>543</v>
      </c>
      <c r="B73"/>
      <c r="C73"/>
      <c r="D73"/>
      <c r="E73"/>
      <c r="F73"/>
      <c r="G73"/>
      <c r="H73"/>
      <c r="I73"/>
      <c r="J73"/>
      <c r="K73"/>
      <c r="L73"/>
      <c r="M73"/>
      <c r="N73"/>
      <c r="O73"/>
    </row>
    <row r="74" spans="1:15" ht="16.5" thickBot="1">
      <c r="A74" s="301" t="s">
        <v>544</v>
      </c>
      <c r="B74"/>
      <c r="C74"/>
      <c r="D74"/>
      <c r="E74"/>
      <c r="F74"/>
      <c r="G74"/>
      <c r="H74"/>
      <c r="I74"/>
      <c r="J74"/>
      <c r="K74"/>
      <c r="L74"/>
      <c r="M74"/>
      <c r="N74"/>
      <c r="O74"/>
    </row>
    <row r="75" s="196" customFormat="1" ht="16.5" thickBot="1">
      <c r="A75" s="508"/>
    </row>
    <row r="76" spans="1:15" ht="15.75">
      <c r="A76" s="628" t="s">
        <v>546</v>
      </c>
      <c r="B76"/>
      <c r="C76"/>
      <c r="D76"/>
      <c r="E76"/>
      <c r="F76"/>
      <c r="G76"/>
      <c r="H76"/>
      <c r="I76"/>
      <c r="J76"/>
      <c r="K76"/>
      <c r="L76"/>
      <c r="M76"/>
      <c r="N76"/>
      <c r="O76"/>
    </row>
    <row r="77" s="192" customFormat="1" ht="31.5">
      <c r="A77" s="236" t="s">
        <v>549</v>
      </c>
    </row>
    <row r="78" s="192" customFormat="1" ht="15.75">
      <c r="A78" s="236" t="s">
        <v>547</v>
      </c>
    </row>
    <row r="79" s="192" customFormat="1" ht="15.75">
      <c r="A79" s="236" t="s">
        <v>548</v>
      </c>
    </row>
    <row r="80" s="192" customFormat="1" ht="31.5">
      <c r="A80" s="236" t="s">
        <v>550</v>
      </c>
    </row>
    <row r="81" s="192" customFormat="1" ht="15.75">
      <c r="A81" s="236" t="s">
        <v>752</v>
      </c>
    </row>
    <row r="82" s="192" customFormat="1" ht="32.25" thickBot="1">
      <c r="A82" s="703" t="s">
        <v>820</v>
      </c>
    </row>
    <row r="83" s="192" customFormat="1" ht="16.5" thickBot="1">
      <c r="A83" s="488"/>
    </row>
    <row r="84" spans="1:15" ht="15.75">
      <c r="A84" s="233" t="s">
        <v>559</v>
      </c>
      <c r="B84"/>
      <c r="C84"/>
      <c r="D84"/>
      <c r="E84"/>
      <c r="F84"/>
      <c r="G84"/>
      <c r="H84"/>
      <c r="I84"/>
      <c r="J84"/>
      <c r="K84"/>
      <c r="L84"/>
      <c r="M84"/>
      <c r="N84"/>
      <c r="O84"/>
    </row>
    <row r="85" spans="1:15" ht="31.5">
      <c r="A85" s="234" t="s">
        <v>551</v>
      </c>
      <c r="B85"/>
      <c r="C85"/>
      <c r="D85"/>
      <c r="E85"/>
      <c r="F85"/>
      <c r="G85"/>
      <c r="H85"/>
      <c r="I85"/>
      <c r="J85"/>
      <c r="K85"/>
      <c r="L85"/>
      <c r="M85"/>
      <c r="N85"/>
      <c r="O85"/>
    </row>
    <row r="86" spans="1:15" ht="15.75">
      <c r="A86" s="234" t="s">
        <v>691</v>
      </c>
      <c r="B86"/>
      <c r="C86"/>
      <c r="D86"/>
      <c r="E86"/>
      <c r="F86"/>
      <c r="G86"/>
      <c r="H86"/>
      <c r="I86"/>
      <c r="J86"/>
      <c r="K86"/>
      <c r="L86"/>
      <c r="M86"/>
      <c r="N86"/>
      <c r="O86"/>
    </row>
    <row r="87" spans="1:15" ht="15.75">
      <c r="A87" s="234" t="s">
        <v>176</v>
      </c>
      <c r="B87"/>
      <c r="C87"/>
      <c r="D87"/>
      <c r="E87"/>
      <c r="F87"/>
      <c r="G87"/>
      <c r="H87"/>
      <c r="I87"/>
      <c r="J87"/>
      <c r="K87"/>
      <c r="L87"/>
      <c r="M87"/>
      <c r="N87"/>
      <c r="O87"/>
    </row>
    <row r="88" spans="1:15" ht="31.5">
      <c r="A88" s="234" t="s">
        <v>562</v>
      </c>
      <c r="B88"/>
      <c r="C88"/>
      <c r="D88"/>
      <c r="E88"/>
      <c r="F88"/>
      <c r="G88"/>
      <c r="H88"/>
      <c r="I88"/>
      <c r="J88"/>
      <c r="K88"/>
      <c r="L88"/>
      <c r="M88"/>
      <c r="N88"/>
      <c r="O88"/>
    </row>
    <row r="89" spans="1:15" ht="15.75">
      <c r="A89" s="234" t="s">
        <v>565</v>
      </c>
      <c r="B89"/>
      <c r="C89"/>
      <c r="D89"/>
      <c r="E89"/>
      <c r="F89"/>
      <c r="G89"/>
      <c r="H89"/>
      <c r="I89"/>
      <c r="J89"/>
      <c r="K89"/>
      <c r="L89"/>
      <c r="M89"/>
      <c r="N89"/>
      <c r="O89"/>
    </row>
    <row r="90" s="192" customFormat="1" ht="15.75">
      <c r="A90" s="234"/>
    </row>
    <row r="91" s="196" customFormat="1" ht="31.5">
      <c r="A91" s="510" t="s">
        <v>563</v>
      </c>
    </row>
    <row r="92" spans="1:15" ht="31.5">
      <c r="A92" s="234" t="s">
        <v>177</v>
      </c>
      <c r="B92"/>
      <c r="C92"/>
      <c r="D92"/>
      <c r="E92"/>
      <c r="F92"/>
      <c r="G92"/>
      <c r="H92"/>
      <c r="I92"/>
      <c r="J92"/>
      <c r="K92"/>
      <c r="L92"/>
      <c r="M92"/>
      <c r="N92"/>
      <c r="O92"/>
    </row>
    <row r="93" spans="1:15" ht="31.5">
      <c r="A93" s="510" t="s">
        <v>564</v>
      </c>
      <c r="B93"/>
      <c r="C93"/>
      <c r="D93"/>
      <c r="E93"/>
      <c r="F93"/>
      <c r="G93"/>
      <c r="H93"/>
      <c r="I93"/>
      <c r="J93"/>
      <c r="K93"/>
      <c r="L93"/>
      <c r="M93"/>
      <c r="N93"/>
      <c r="O93"/>
    </row>
    <row r="94" spans="1:15" ht="94.5">
      <c r="A94" s="489" t="s">
        <v>821</v>
      </c>
      <c r="B94"/>
      <c r="C94"/>
      <c r="D94"/>
      <c r="E94"/>
      <c r="F94"/>
      <c r="G94"/>
      <c r="H94"/>
      <c r="I94"/>
      <c r="J94"/>
      <c r="K94"/>
      <c r="L94"/>
      <c r="M94"/>
      <c r="N94"/>
      <c r="O94"/>
    </row>
    <row r="95" s="192" customFormat="1" ht="31.5">
      <c r="A95" s="234" t="s">
        <v>566</v>
      </c>
    </row>
    <row r="96" spans="1:15" ht="31.5">
      <c r="A96" s="234" t="s">
        <v>183</v>
      </c>
      <c r="B96"/>
      <c r="C96"/>
      <c r="D96"/>
      <c r="E96"/>
      <c r="F96"/>
      <c r="G96"/>
      <c r="H96"/>
      <c r="I96"/>
      <c r="J96"/>
      <c r="K96"/>
      <c r="L96"/>
      <c r="M96"/>
      <c r="N96"/>
      <c r="O96"/>
    </row>
    <row r="97" spans="1:15" ht="31.5">
      <c r="A97" s="234" t="s">
        <v>639</v>
      </c>
      <c r="B97"/>
      <c r="C97"/>
      <c r="D97"/>
      <c r="E97"/>
      <c r="F97"/>
      <c r="G97"/>
      <c r="H97"/>
      <c r="I97"/>
      <c r="J97"/>
      <c r="K97"/>
      <c r="L97"/>
      <c r="M97"/>
      <c r="N97"/>
      <c r="O97"/>
    </row>
    <row r="98" spans="1:15" ht="31.5">
      <c r="A98" s="234" t="s">
        <v>554</v>
      </c>
      <c r="B98"/>
      <c r="C98"/>
      <c r="D98"/>
      <c r="E98"/>
      <c r="F98"/>
      <c r="G98"/>
      <c r="H98"/>
      <c r="I98"/>
      <c r="J98"/>
      <c r="K98"/>
      <c r="L98"/>
      <c r="M98"/>
      <c r="N98"/>
      <c r="O98"/>
    </row>
    <row r="99" spans="1:15" ht="15.75">
      <c r="A99" s="234" t="s">
        <v>184</v>
      </c>
      <c r="B99"/>
      <c r="C99"/>
      <c r="D99"/>
      <c r="E99"/>
      <c r="F99"/>
      <c r="G99"/>
      <c r="H99"/>
      <c r="I99"/>
      <c r="J99"/>
      <c r="K99"/>
      <c r="L99"/>
      <c r="M99"/>
      <c r="N99"/>
      <c r="O99"/>
    </row>
    <row r="100" spans="1:15" ht="47.25">
      <c r="A100" s="511" t="s">
        <v>694</v>
      </c>
      <c r="B100"/>
      <c r="C100"/>
      <c r="D100"/>
      <c r="E100"/>
      <c r="F100"/>
      <c r="G100"/>
      <c r="H100"/>
      <c r="I100"/>
      <c r="J100"/>
      <c r="K100"/>
      <c r="L100"/>
      <c r="M100"/>
      <c r="N100"/>
      <c r="O100"/>
    </row>
    <row r="101" spans="1:15" ht="31.5">
      <c r="A101" s="234" t="s">
        <v>552</v>
      </c>
      <c r="B101"/>
      <c r="C101"/>
      <c r="D101"/>
      <c r="E101"/>
      <c r="F101"/>
      <c r="G101"/>
      <c r="H101"/>
      <c r="I101"/>
      <c r="J101"/>
      <c r="K101"/>
      <c r="L101"/>
      <c r="M101"/>
      <c r="N101"/>
      <c r="O101"/>
    </row>
    <row r="102" spans="1:15" ht="15.75">
      <c r="A102" s="234" t="s">
        <v>178</v>
      </c>
      <c r="B102"/>
      <c r="C102"/>
      <c r="D102"/>
      <c r="E102"/>
      <c r="F102"/>
      <c r="G102"/>
      <c r="H102"/>
      <c r="I102"/>
      <c r="J102"/>
      <c r="K102"/>
      <c r="L102"/>
      <c r="M102"/>
      <c r="N102"/>
      <c r="O102"/>
    </row>
    <row r="103" spans="1:15" ht="31.5">
      <c r="A103" s="234" t="s">
        <v>553</v>
      </c>
      <c r="B103"/>
      <c r="C103"/>
      <c r="D103"/>
      <c r="E103"/>
      <c r="F103"/>
      <c r="G103"/>
      <c r="H103"/>
      <c r="I103"/>
      <c r="J103"/>
      <c r="K103"/>
      <c r="L103"/>
      <c r="M103"/>
      <c r="N103"/>
      <c r="O103"/>
    </row>
    <row r="104" spans="1:15" ht="15.75">
      <c r="A104" s="234" t="s">
        <v>567</v>
      </c>
      <c r="B104"/>
      <c r="C104"/>
      <c r="D104"/>
      <c r="E104"/>
      <c r="F104"/>
      <c r="G104"/>
      <c r="H104"/>
      <c r="I104"/>
      <c r="J104"/>
      <c r="K104"/>
      <c r="L104"/>
      <c r="M104"/>
      <c r="N104"/>
      <c r="O104"/>
    </row>
    <row r="105" spans="1:15" ht="16.5" thickBot="1">
      <c r="A105" s="235" t="s">
        <v>182</v>
      </c>
      <c r="B105"/>
      <c r="C105"/>
      <c r="D105"/>
      <c r="E105"/>
      <c r="F105"/>
      <c r="G105"/>
      <c r="H105"/>
      <c r="I105"/>
      <c r="J105"/>
      <c r="K105"/>
      <c r="L105"/>
      <c r="M105"/>
      <c r="N105"/>
      <c r="O105"/>
    </row>
    <row r="106" spans="1:15" ht="16.5" thickBot="1">
      <c r="A106" s="231"/>
      <c r="B106"/>
      <c r="C106"/>
      <c r="D106"/>
      <c r="E106"/>
      <c r="F106"/>
      <c r="G106"/>
      <c r="H106"/>
      <c r="I106"/>
      <c r="J106"/>
      <c r="K106"/>
      <c r="L106"/>
      <c r="M106"/>
      <c r="N106"/>
      <c r="O106"/>
    </row>
    <row r="107" spans="1:15" ht="15.75">
      <c r="A107" s="597" t="s">
        <v>555</v>
      </c>
      <c r="B107"/>
      <c r="C107"/>
      <c r="D107"/>
      <c r="E107"/>
      <c r="F107"/>
      <c r="G107"/>
      <c r="H107"/>
      <c r="I107"/>
      <c r="J107"/>
      <c r="K107"/>
      <c r="L107"/>
      <c r="M107"/>
      <c r="N107"/>
      <c r="O107"/>
    </row>
    <row r="108" spans="1:15" ht="15.75">
      <c r="A108" s="600" t="s">
        <v>179</v>
      </c>
      <c r="B108"/>
      <c r="C108"/>
      <c r="D108"/>
      <c r="E108"/>
      <c r="F108"/>
      <c r="G108"/>
      <c r="H108"/>
      <c r="I108"/>
      <c r="J108"/>
      <c r="K108"/>
      <c r="L108"/>
      <c r="M108"/>
      <c r="N108"/>
      <c r="O108"/>
    </row>
    <row r="109" spans="1:15" ht="15.75">
      <c r="A109" s="600" t="s">
        <v>264</v>
      </c>
      <c r="B109"/>
      <c r="C109"/>
      <c r="D109"/>
      <c r="E109"/>
      <c r="F109"/>
      <c r="G109"/>
      <c r="H109"/>
      <c r="I109"/>
      <c r="J109"/>
      <c r="K109"/>
      <c r="L109"/>
      <c r="M109"/>
      <c r="N109"/>
      <c r="O109"/>
    </row>
    <row r="110" spans="1:15" ht="15.75">
      <c r="A110" s="600" t="s">
        <v>180</v>
      </c>
      <c r="B110"/>
      <c r="C110"/>
      <c r="D110"/>
      <c r="E110"/>
      <c r="F110"/>
      <c r="G110"/>
      <c r="H110"/>
      <c r="I110"/>
      <c r="J110"/>
      <c r="K110"/>
      <c r="L110"/>
      <c r="M110"/>
      <c r="N110"/>
      <c r="O110"/>
    </row>
    <row r="111" spans="1:15" ht="31.5">
      <c r="A111" s="600" t="s">
        <v>181</v>
      </c>
      <c r="B111"/>
      <c r="C111"/>
      <c r="D111"/>
      <c r="E111"/>
      <c r="F111"/>
      <c r="G111"/>
      <c r="H111"/>
      <c r="I111"/>
      <c r="J111"/>
      <c r="K111"/>
      <c r="L111"/>
      <c r="M111"/>
      <c r="N111"/>
      <c r="O111"/>
    </row>
    <row r="112" spans="1:15" ht="15.75">
      <c r="A112" s="600" t="s">
        <v>556</v>
      </c>
      <c r="B112"/>
      <c r="C112"/>
      <c r="D112"/>
      <c r="E112"/>
      <c r="F112"/>
      <c r="G112"/>
      <c r="H112"/>
      <c r="I112"/>
      <c r="J112"/>
      <c r="K112"/>
      <c r="L112"/>
      <c r="M112"/>
      <c r="N112"/>
      <c r="O112"/>
    </row>
    <row r="113" spans="1:15" ht="15.75">
      <c r="A113" s="600" t="s">
        <v>265</v>
      </c>
      <c r="B113"/>
      <c r="C113"/>
      <c r="D113"/>
      <c r="E113"/>
      <c r="F113"/>
      <c r="G113"/>
      <c r="H113"/>
      <c r="I113"/>
      <c r="J113"/>
      <c r="K113"/>
      <c r="L113"/>
      <c r="M113"/>
      <c r="N113"/>
      <c r="O113"/>
    </row>
    <row r="114" spans="1:15" ht="15.75">
      <c r="A114" s="600" t="s">
        <v>623</v>
      </c>
      <c r="B114"/>
      <c r="C114"/>
      <c r="D114"/>
      <c r="E114"/>
      <c r="F114"/>
      <c r="G114"/>
      <c r="H114"/>
      <c r="I114"/>
      <c r="J114"/>
      <c r="K114"/>
      <c r="L114"/>
      <c r="M114"/>
      <c r="N114"/>
      <c r="O114"/>
    </row>
    <row r="115" spans="1:15" ht="15.75">
      <c r="A115" s="600" t="s">
        <v>741</v>
      </c>
      <c r="B115"/>
      <c r="C115"/>
      <c r="D115"/>
      <c r="E115"/>
      <c r="F115"/>
      <c r="G115"/>
      <c r="H115"/>
      <c r="I115"/>
      <c r="J115"/>
      <c r="K115"/>
      <c r="L115"/>
      <c r="M115"/>
      <c r="N115"/>
      <c r="O115"/>
    </row>
    <row r="116" spans="1:15" ht="31.5">
      <c r="A116" s="600" t="s">
        <v>818</v>
      </c>
      <c r="B116"/>
      <c r="C116"/>
      <c r="D116"/>
      <c r="E116"/>
      <c r="F116"/>
      <c r="G116"/>
      <c r="H116"/>
      <c r="I116"/>
      <c r="J116"/>
      <c r="K116"/>
      <c r="L116"/>
      <c r="M116"/>
      <c r="N116"/>
      <c r="O116"/>
    </row>
    <row r="117" s="192" customFormat="1" ht="15.75">
      <c r="A117" s="600" t="s">
        <v>558</v>
      </c>
    </row>
    <row r="118" spans="1:15" ht="16.5" thickBot="1">
      <c r="A118" s="595" t="s">
        <v>742</v>
      </c>
      <c r="B118"/>
      <c r="C118"/>
      <c r="D118"/>
      <c r="E118"/>
      <c r="F118"/>
      <c r="G118"/>
      <c r="H118"/>
      <c r="I118"/>
      <c r="J118"/>
      <c r="K118"/>
      <c r="L118"/>
      <c r="M118"/>
      <c r="N118"/>
      <c r="O118"/>
    </row>
    <row r="119" spans="1:15" ht="15">
      <c r="A119" s="704" t="s">
        <v>743</v>
      </c>
      <c r="B119"/>
      <c r="C119"/>
      <c r="D119"/>
      <c r="E119"/>
      <c r="F119"/>
      <c r="G119"/>
      <c r="H119"/>
      <c r="I119"/>
      <c r="J119"/>
      <c r="K119"/>
      <c r="L119"/>
      <c r="M119"/>
      <c r="N119"/>
      <c r="O119"/>
    </row>
    <row r="120" spans="1:15" ht="15">
      <c r="A120" s="705"/>
      <c r="B120"/>
      <c r="C120"/>
      <c r="D120"/>
      <c r="E120"/>
      <c r="F120"/>
      <c r="G120"/>
      <c r="H120"/>
      <c r="I120"/>
      <c r="J120"/>
      <c r="K120"/>
      <c r="L120"/>
      <c r="M120"/>
      <c r="N120"/>
      <c r="O120"/>
    </row>
    <row r="121" spans="1:15" ht="15">
      <c r="A121" s="705"/>
      <c r="B121"/>
      <c r="C121"/>
      <c r="D121"/>
      <c r="E121"/>
      <c r="F121"/>
      <c r="G121"/>
      <c r="H121"/>
      <c r="I121"/>
      <c r="J121"/>
      <c r="K121"/>
      <c r="L121"/>
      <c r="M121"/>
      <c r="N121"/>
      <c r="O121"/>
    </row>
    <row r="122" spans="1:15" ht="15.75">
      <c r="A122" s="629" t="s">
        <v>613</v>
      </c>
      <c r="B122"/>
      <c r="C122"/>
      <c r="D122"/>
      <c r="E122"/>
      <c r="F122"/>
      <c r="G122"/>
      <c r="H122"/>
      <c r="I122"/>
      <c r="J122"/>
      <c r="K122"/>
      <c r="L122"/>
      <c r="M122"/>
      <c r="N122"/>
      <c r="O122"/>
    </row>
    <row r="123" spans="1:15" ht="15.75">
      <c r="A123" s="629" t="s">
        <v>614</v>
      </c>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5">
      <c r="A3" s="712"/>
      <c r="B3" s="713"/>
      <c r="C3" s="713"/>
      <c r="D3" s="713"/>
      <c r="E3" s="713"/>
      <c r="F3" s="713"/>
      <c r="G3" s="713"/>
      <c r="H3" s="713"/>
      <c r="I3" s="713"/>
      <c r="J3" s="713"/>
      <c r="K3" s="713"/>
      <c r="L3" s="713"/>
      <c r="M3" s="713"/>
      <c r="N3" s="713"/>
      <c r="O3" s="714"/>
    </row>
    <row r="4" spans="1:15" ht="15">
      <c r="A4" s="715"/>
      <c r="B4" s="716"/>
      <c r="C4" s="716"/>
      <c r="D4" s="716"/>
      <c r="E4" s="716"/>
      <c r="F4" s="716"/>
      <c r="G4" s="716"/>
      <c r="H4" s="716"/>
      <c r="I4" s="716"/>
      <c r="J4" s="716"/>
      <c r="K4" s="716"/>
      <c r="L4" s="716"/>
      <c r="M4" s="716"/>
      <c r="N4" s="716"/>
      <c r="O4" s="717"/>
    </row>
    <row r="5" spans="1:15" ht="15">
      <c r="A5" s="715"/>
      <c r="B5" s="716"/>
      <c r="C5" s="716"/>
      <c r="D5" s="716"/>
      <c r="E5" s="716"/>
      <c r="F5" s="716"/>
      <c r="G5" s="716"/>
      <c r="H5" s="716"/>
      <c r="I5" s="716"/>
      <c r="J5" s="716"/>
      <c r="K5" s="716"/>
      <c r="L5" s="716"/>
      <c r="M5" s="716"/>
      <c r="N5" s="716"/>
      <c r="O5" s="717"/>
    </row>
    <row r="6" spans="1:15" ht="15">
      <c r="A6" s="715"/>
      <c r="B6" s="716"/>
      <c r="C6" s="716"/>
      <c r="D6" s="716"/>
      <c r="E6" s="716"/>
      <c r="F6" s="716"/>
      <c r="G6" s="716"/>
      <c r="H6" s="716"/>
      <c r="I6" s="716"/>
      <c r="J6" s="716"/>
      <c r="K6" s="716"/>
      <c r="L6" s="716"/>
      <c r="M6" s="716"/>
      <c r="N6" s="716"/>
      <c r="O6" s="717"/>
    </row>
    <row r="7" spans="1:15" ht="15">
      <c r="A7" s="715"/>
      <c r="B7" s="716"/>
      <c r="C7" s="716"/>
      <c r="D7" s="716"/>
      <c r="E7" s="716"/>
      <c r="F7" s="716"/>
      <c r="G7" s="716"/>
      <c r="H7" s="716"/>
      <c r="I7" s="716"/>
      <c r="J7" s="716"/>
      <c r="K7" s="716"/>
      <c r="L7" s="716"/>
      <c r="M7" s="716"/>
      <c r="N7" s="716"/>
      <c r="O7" s="717"/>
    </row>
    <row r="8" spans="1:15" ht="15">
      <c r="A8" s="715"/>
      <c r="B8" s="716"/>
      <c r="C8" s="716"/>
      <c r="D8" s="716"/>
      <c r="E8" s="716"/>
      <c r="F8" s="716"/>
      <c r="G8" s="716"/>
      <c r="H8" s="716"/>
      <c r="I8" s="716"/>
      <c r="J8" s="716"/>
      <c r="K8" s="716"/>
      <c r="L8" s="716"/>
      <c r="M8" s="716"/>
      <c r="N8" s="716"/>
      <c r="O8" s="717"/>
    </row>
    <row r="9" spans="1:15" ht="15">
      <c r="A9" s="715"/>
      <c r="B9" s="716"/>
      <c r="C9" s="716"/>
      <c r="D9" s="716"/>
      <c r="E9" s="716"/>
      <c r="F9" s="716"/>
      <c r="G9" s="716"/>
      <c r="H9" s="716"/>
      <c r="I9" s="716"/>
      <c r="J9" s="716"/>
      <c r="K9" s="716"/>
      <c r="L9" s="716"/>
      <c r="M9" s="716"/>
      <c r="N9" s="716"/>
      <c r="O9" s="717"/>
    </row>
    <row r="10" spans="1:15" ht="15">
      <c r="A10" s="715"/>
      <c r="B10" s="716"/>
      <c r="C10" s="716"/>
      <c r="D10" s="716"/>
      <c r="E10" s="716"/>
      <c r="F10" s="716"/>
      <c r="G10" s="716"/>
      <c r="H10" s="716"/>
      <c r="I10" s="716"/>
      <c r="J10" s="716"/>
      <c r="K10" s="716"/>
      <c r="L10" s="716"/>
      <c r="M10" s="716"/>
      <c r="N10" s="716"/>
      <c r="O10" s="717"/>
    </row>
    <row r="11" spans="1:15" ht="15">
      <c r="A11" s="715"/>
      <c r="B11" s="716"/>
      <c r="C11" s="716"/>
      <c r="D11" s="716"/>
      <c r="E11" s="716"/>
      <c r="F11" s="716"/>
      <c r="G11" s="716"/>
      <c r="H11" s="716"/>
      <c r="I11" s="716"/>
      <c r="J11" s="716"/>
      <c r="K11" s="716"/>
      <c r="L11" s="716"/>
      <c r="M11" s="716"/>
      <c r="N11" s="716"/>
      <c r="O11" s="717"/>
    </row>
    <row r="12" spans="1:15" ht="15">
      <c r="A12" s="715"/>
      <c r="B12" s="716"/>
      <c r="C12" s="716"/>
      <c r="D12" s="716"/>
      <c r="E12" s="716"/>
      <c r="F12" s="716"/>
      <c r="G12" s="716"/>
      <c r="H12" s="716"/>
      <c r="I12" s="716"/>
      <c r="J12" s="716"/>
      <c r="K12" s="716"/>
      <c r="L12" s="716"/>
      <c r="M12" s="716"/>
      <c r="N12" s="716"/>
      <c r="O12" s="717"/>
    </row>
    <row r="13" spans="1:15" ht="15">
      <c r="A13" s="715"/>
      <c r="B13" s="716"/>
      <c r="C13" s="716"/>
      <c r="D13" s="716"/>
      <c r="E13" s="716"/>
      <c r="F13" s="716"/>
      <c r="G13" s="716"/>
      <c r="H13" s="716"/>
      <c r="I13" s="716"/>
      <c r="J13" s="716"/>
      <c r="K13" s="716"/>
      <c r="L13" s="716"/>
      <c r="M13" s="716"/>
      <c r="N13" s="716"/>
      <c r="O13" s="717"/>
    </row>
    <row r="14" spans="1:15" ht="15">
      <c r="A14" s="715"/>
      <c r="B14" s="716"/>
      <c r="C14" s="716"/>
      <c r="D14" s="716"/>
      <c r="E14" s="716"/>
      <c r="F14" s="716"/>
      <c r="G14" s="716"/>
      <c r="H14" s="716"/>
      <c r="I14" s="716"/>
      <c r="J14" s="716"/>
      <c r="K14" s="716"/>
      <c r="L14" s="716"/>
      <c r="M14" s="716"/>
      <c r="N14" s="716"/>
      <c r="O14" s="717"/>
    </row>
    <row r="15" spans="1:15" ht="15">
      <c r="A15" s="715"/>
      <c r="B15" s="716"/>
      <c r="C15" s="716"/>
      <c r="D15" s="716"/>
      <c r="E15" s="716"/>
      <c r="F15" s="716"/>
      <c r="G15" s="716"/>
      <c r="H15" s="716"/>
      <c r="I15" s="716"/>
      <c r="J15" s="716"/>
      <c r="K15" s="716"/>
      <c r="L15" s="716"/>
      <c r="M15" s="716"/>
      <c r="N15" s="716"/>
      <c r="O15" s="717"/>
    </row>
    <row r="16" spans="1:15" ht="15">
      <c r="A16" s="715"/>
      <c r="B16" s="716"/>
      <c r="C16" s="716"/>
      <c r="D16" s="716"/>
      <c r="E16" s="716"/>
      <c r="F16" s="716"/>
      <c r="G16" s="716"/>
      <c r="H16" s="716"/>
      <c r="I16" s="716"/>
      <c r="J16" s="716"/>
      <c r="K16" s="716"/>
      <c r="L16" s="716"/>
      <c r="M16" s="716"/>
      <c r="N16" s="716"/>
      <c r="O16" s="717"/>
    </row>
    <row r="17" spans="1:15" ht="15">
      <c r="A17" s="715"/>
      <c r="B17" s="716"/>
      <c r="C17" s="716"/>
      <c r="D17" s="716"/>
      <c r="E17" s="716"/>
      <c r="F17" s="716"/>
      <c r="G17" s="716"/>
      <c r="H17" s="716"/>
      <c r="I17" s="716"/>
      <c r="J17" s="716"/>
      <c r="K17" s="716"/>
      <c r="L17" s="716"/>
      <c r="M17" s="716"/>
      <c r="N17" s="716"/>
      <c r="O17" s="717"/>
    </row>
    <row r="18" spans="1:15" ht="15">
      <c r="A18" s="715"/>
      <c r="B18" s="716"/>
      <c r="C18" s="716"/>
      <c r="D18" s="716"/>
      <c r="E18" s="716"/>
      <c r="F18" s="716"/>
      <c r="G18" s="716"/>
      <c r="H18" s="716"/>
      <c r="I18" s="716"/>
      <c r="J18" s="716"/>
      <c r="K18" s="716"/>
      <c r="L18" s="716"/>
      <c r="M18" s="716"/>
      <c r="N18" s="716"/>
      <c r="O18" s="717"/>
    </row>
    <row r="19" spans="1:15" ht="15">
      <c r="A19" s="715"/>
      <c r="B19" s="716"/>
      <c r="C19" s="716"/>
      <c r="D19" s="716"/>
      <c r="E19" s="716"/>
      <c r="F19" s="716"/>
      <c r="G19" s="716"/>
      <c r="H19" s="716"/>
      <c r="I19" s="716"/>
      <c r="J19" s="716"/>
      <c r="K19" s="716"/>
      <c r="L19" s="716"/>
      <c r="M19" s="716"/>
      <c r="N19" s="716"/>
      <c r="O19" s="717"/>
    </row>
    <row r="20" spans="1:15" ht="15">
      <c r="A20" s="715"/>
      <c r="B20" s="716"/>
      <c r="C20" s="716"/>
      <c r="D20" s="716"/>
      <c r="E20" s="716"/>
      <c r="F20" s="716"/>
      <c r="G20" s="716"/>
      <c r="H20" s="716"/>
      <c r="I20" s="716"/>
      <c r="J20" s="716"/>
      <c r="K20" s="716"/>
      <c r="L20" s="716"/>
      <c r="M20" s="716"/>
      <c r="N20" s="716"/>
      <c r="O20" s="717"/>
    </row>
    <row r="21" spans="1:15" ht="15">
      <c r="A21" s="715"/>
      <c r="B21" s="716"/>
      <c r="C21" s="716"/>
      <c r="D21" s="716"/>
      <c r="E21" s="716"/>
      <c r="F21" s="716"/>
      <c r="G21" s="716"/>
      <c r="H21" s="716"/>
      <c r="I21" s="716"/>
      <c r="J21" s="716"/>
      <c r="K21" s="716"/>
      <c r="L21" s="716"/>
      <c r="M21" s="716"/>
      <c r="N21" s="716"/>
      <c r="O21" s="717"/>
    </row>
    <row r="22" spans="1:15" ht="15">
      <c r="A22" s="715"/>
      <c r="B22" s="716"/>
      <c r="C22" s="716"/>
      <c r="D22" s="716"/>
      <c r="E22" s="716"/>
      <c r="F22" s="716"/>
      <c r="G22" s="716"/>
      <c r="H22" s="716"/>
      <c r="I22" s="716"/>
      <c r="J22" s="716"/>
      <c r="K22" s="716"/>
      <c r="L22" s="716"/>
      <c r="M22" s="716"/>
      <c r="N22" s="716"/>
      <c r="O22" s="717"/>
    </row>
    <row r="23" spans="1:15" ht="15">
      <c r="A23" s="715"/>
      <c r="B23" s="716"/>
      <c r="C23" s="716"/>
      <c r="D23" s="716"/>
      <c r="E23" s="716"/>
      <c r="F23" s="716"/>
      <c r="G23" s="716"/>
      <c r="H23" s="716"/>
      <c r="I23" s="716"/>
      <c r="J23" s="716"/>
      <c r="K23" s="716"/>
      <c r="L23" s="716"/>
      <c r="M23" s="716"/>
      <c r="N23" s="716"/>
      <c r="O23" s="717"/>
    </row>
    <row r="24" spans="1:15" ht="15">
      <c r="A24" s="715"/>
      <c r="B24" s="716"/>
      <c r="C24" s="716"/>
      <c r="D24" s="716"/>
      <c r="E24" s="716"/>
      <c r="F24" s="716"/>
      <c r="G24" s="716"/>
      <c r="H24" s="716"/>
      <c r="I24" s="716"/>
      <c r="J24" s="716"/>
      <c r="K24" s="716"/>
      <c r="L24" s="716"/>
      <c r="M24" s="716"/>
      <c r="N24" s="716"/>
      <c r="O24" s="717"/>
    </row>
    <row r="25" spans="1:15" ht="15">
      <c r="A25" s="715"/>
      <c r="B25" s="716"/>
      <c r="C25" s="716"/>
      <c r="D25" s="716"/>
      <c r="E25" s="716"/>
      <c r="F25" s="716"/>
      <c r="G25" s="716"/>
      <c r="H25" s="716"/>
      <c r="I25" s="716"/>
      <c r="J25" s="716"/>
      <c r="K25" s="716"/>
      <c r="L25" s="716"/>
      <c r="M25" s="716"/>
      <c r="N25" s="716"/>
      <c r="O25" s="717"/>
    </row>
    <row r="26" spans="1:15" ht="15">
      <c r="A26" s="715"/>
      <c r="B26" s="716"/>
      <c r="C26" s="716"/>
      <c r="D26" s="716"/>
      <c r="E26" s="716"/>
      <c r="F26" s="716"/>
      <c r="G26" s="716"/>
      <c r="H26" s="716"/>
      <c r="I26" s="716"/>
      <c r="J26" s="716"/>
      <c r="K26" s="716"/>
      <c r="L26" s="716"/>
      <c r="M26" s="716"/>
      <c r="N26" s="716"/>
      <c r="O26" s="717"/>
    </row>
    <row r="27" spans="1:15" ht="15">
      <c r="A27" s="715"/>
      <c r="B27" s="716"/>
      <c r="C27" s="716"/>
      <c r="D27" s="716"/>
      <c r="E27" s="716"/>
      <c r="F27" s="716"/>
      <c r="G27" s="716"/>
      <c r="H27" s="716"/>
      <c r="I27" s="716"/>
      <c r="J27" s="716"/>
      <c r="K27" s="716"/>
      <c r="L27" s="716"/>
      <c r="M27" s="716"/>
      <c r="N27" s="716"/>
      <c r="O27" s="717"/>
    </row>
    <row r="28" spans="1:15" ht="15">
      <c r="A28" s="715"/>
      <c r="B28" s="716"/>
      <c r="C28" s="716"/>
      <c r="D28" s="716"/>
      <c r="E28" s="716"/>
      <c r="F28" s="716"/>
      <c r="G28" s="716"/>
      <c r="H28" s="716"/>
      <c r="I28" s="716"/>
      <c r="J28" s="716"/>
      <c r="K28" s="716"/>
      <c r="L28" s="716"/>
      <c r="M28" s="716"/>
      <c r="N28" s="716"/>
      <c r="O28" s="717"/>
    </row>
    <row r="29" spans="1:15" ht="15">
      <c r="A29" s="715"/>
      <c r="B29" s="716"/>
      <c r="C29" s="716"/>
      <c r="D29" s="716"/>
      <c r="E29" s="716"/>
      <c r="F29" s="716"/>
      <c r="G29" s="716"/>
      <c r="H29" s="716"/>
      <c r="I29" s="716"/>
      <c r="J29" s="716"/>
      <c r="K29" s="716"/>
      <c r="L29" s="716"/>
      <c r="M29" s="716"/>
      <c r="N29" s="716"/>
      <c r="O29" s="717"/>
    </row>
    <row r="30" spans="1:15" ht="15">
      <c r="A30" s="715"/>
      <c r="B30" s="716"/>
      <c r="C30" s="716"/>
      <c r="D30" s="716"/>
      <c r="E30" s="716"/>
      <c r="F30" s="716"/>
      <c r="G30" s="716"/>
      <c r="H30" s="716"/>
      <c r="I30" s="716"/>
      <c r="J30" s="716"/>
      <c r="K30" s="716"/>
      <c r="L30" s="716"/>
      <c r="M30" s="716"/>
      <c r="N30" s="716"/>
      <c r="O30" s="717"/>
    </row>
    <row r="31" spans="1:15" ht="15">
      <c r="A31" s="715"/>
      <c r="B31" s="716"/>
      <c r="C31" s="716"/>
      <c r="D31" s="716"/>
      <c r="E31" s="716"/>
      <c r="F31" s="716"/>
      <c r="G31" s="716"/>
      <c r="H31" s="716"/>
      <c r="I31" s="716"/>
      <c r="J31" s="716"/>
      <c r="K31" s="716"/>
      <c r="L31" s="716"/>
      <c r="M31" s="716"/>
      <c r="N31" s="716"/>
      <c r="O31" s="717"/>
    </row>
    <row r="32" spans="1:15" ht="15">
      <c r="A32" s="715"/>
      <c r="B32" s="716"/>
      <c r="C32" s="716"/>
      <c r="D32" s="716"/>
      <c r="E32" s="716"/>
      <c r="F32" s="716"/>
      <c r="G32" s="716"/>
      <c r="H32" s="716"/>
      <c r="I32" s="716"/>
      <c r="J32" s="716"/>
      <c r="K32" s="716"/>
      <c r="L32" s="716"/>
      <c r="M32" s="716"/>
      <c r="N32" s="716"/>
      <c r="O32" s="717"/>
    </row>
    <row r="33" spans="1:15" ht="15">
      <c r="A33" s="715"/>
      <c r="B33" s="716"/>
      <c r="C33" s="716"/>
      <c r="D33" s="716"/>
      <c r="E33" s="716"/>
      <c r="F33" s="716"/>
      <c r="G33" s="716"/>
      <c r="H33" s="716"/>
      <c r="I33" s="716"/>
      <c r="J33" s="716"/>
      <c r="K33" s="716"/>
      <c r="L33" s="716"/>
      <c r="M33" s="716"/>
      <c r="N33" s="716"/>
      <c r="O33" s="717"/>
    </row>
    <row r="34" spans="1:15" ht="15">
      <c r="A34" s="715"/>
      <c r="B34" s="716"/>
      <c r="C34" s="716"/>
      <c r="D34" s="716"/>
      <c r="E34" s="716"/>
      <c r="F34" s="716"/>
      <c r="G34" s="716"/>
      <c r="H34" s="716"/>
      <c r="I34" s="716"/>
      <c r="J34" s="716"/>
      <c r="K34" s="716"/>
      <c r="L34" s="716"/>
      <c r="M34" s="716"/>
      <c r="N34" s="716"/>
      <c r="O34" s="717"/>
    </row>
    <row r="35" spans="1:15" ht="15">
      <c r="A35" s="715"/>
      <c r="B35" s="716"/>
      <c r="C35" s="716"/>
      <c r="D35" s="716"/>
      <c r="E35" s="716"/>
      <c r="F35" s="716"/>
      <c r="G35" s="716"/>
      <c r="H35" s="716"/>
      <c r="I35" s="716"/>
      <c r="J35" s="716"/>
      <c r="K35" s="716"/>
      <c r="L35" s="716"/>
      <c r="M35" s="716"/>
      <c r="N35" s="716"/>
      <c r="O35" s="717"/>
    </row>
    <row r="36" spans="1:15" ht="15">
      <c r="A36" s="715"/>
      <c r="B36" s="716"/>
      <c r="C36" s="716"/>
      <c r="D36" s="716"/>
      <c r="E36" s="716"/>
      <c r="F36" s="716"/>
      <c r="G36" s="716"/>
      <c r="H36" s="716"/>
      <c r="I36" s="716"/>
      <c r="J36" s="716"/>
      <c r="K36" s="716"/>
      <c r="L36" s="716"/>
      <c r="M36" s="716"/>
      <c r="N36" s="716"/>
      <c r="O36" s="717"/>
    </row>
    <row r="37" spans="1:15" ht="15">
      <c r="A37" s="715"/>
      <c r="B37" s="716"/>
      <c r="C37" s="716"/>
      <c r="D37" s="716"/>
      <c r="E37" s="716"/>
      <c r="F37" s="716"/>
      <c r="G37" s="716"/>
      <c r="H37" s="716"/>
      <c r="I37" s="716"/>
      <c r="J37" s="716"/>
      <c r="K37" s="716"/>
      <c r="L37" s="716"/>
      <c r="M37" s="716"/>
      <c r="N37" s="716"/>
      <c r="O37" s="717"/>
    </row>
    <row r="38" spans="1:15" ht="15">
      <c r="A38" s="715"/>
      <c r="B38" s="716"/>
      <c r="C38" s="716"/>
      <c r="D38" s="716"/>
      <c r="E38" s="716"/>
      <c r="F38" s="716"/>
      <c r="G38" s="716"/>
      <c r="H38" s="716"/>
      <c r="I38" s="716"/>
      <c r="J38" s="716"/>
      <c r="K38" s="716"/>
      <c r="L38" s="716"/>
      <c r="M38" s="716"/>
      <c r="N38" s="716"/>
      <c r="O38" s="717"/>
    </row>
    <row r="39" spans="1:15" ht="15">
      <c r="A39" s="715"/>
      <c r="B39" s="716"/>
      <c r="C39" s="716"/>
      <c r="D39" s="716"/>
      <c r="E39" s="716"/>
      <c r="F39" s="716"/>
      <c r="G39" s="716"/>
      <c r="H39" s="716"/>
      <c r="I39" s="716"/>
      <c r="J39" s="716"/>
      <c r="K39" s="716"/>
      <c r="L39" s="716"/>
      <c r="M39" s="716"/>
      <c r="N39" s="716"/>
      <c r="O39" s="717"/>
    </row>
    <row r="40" spans="1:15" ht="15">
      <c r="A40" s="715"/>
      <c r="B40" s="716"/>
      <c r="C40" s="716"/>
      <c r="D40" s="716"/>
      <c r="E40" s="716"/>
      <c r="F40" s="716"/>
      <c r="G40" s="716"/>
      <c r="H40" s="716"/>
      <c r="I40" s="716"/>
      <c r="J40" s="716"/>
      <c r="K40" s="716"/>
      <c r="L40" s="716"/>
      <c r="M40" s="716"/>
      <c r="N40" s="716"/>
      <c r="O40" s="717"/>
    </row>
    <row r="41" spans="1:15" ht="15">
      <c r="A41" s="715"/>
      <c r="B41" s="716"/>
      <c r="C41" s="716"/>
      <c r="D41" s="716"/>
      <c r="E41" s="716"/>
      <c r="F41" s="716"/>
      <c r="G41" s="716"/>
      <c r="H41" s="716"/>
      <c r="I41" s="716"/>
      <c r="J41" s="716"/>
      <c r="K41" s="716"/>
      <c r="L41" s="716"/>
      <c r="M41" s="716"/>
      <c r="N41" s="716"/>
      <c r="O41" s="717"/>
    </row>
    <row r="42" spans="1:15" ht="15">
      <c r="A42" s="715"/>
      <c r="B42" s="716"/>
      <c r="C42" s="716"/>
      <c r="D42" s="716"/>
      <c r="E42" s="716"/>
      <c r="F42" s="716"/>
      <c r="G42" s="716"/>
      <c r="H42" s="716"/>
      <c r="I42" s="716"/>
      <c r="J42" s="716"/>
      <c r="K42" s="716"/>
      <c r="L42" s="716"/>
      <c r="M42" s="716"/>
      <c r="N42" s="716"/>
      <c r="O42" s="717"/>
    </row>
    <row r="43" spans="1:15" ht="15">
      <c r="A43" s="715"/>
      <c r="B43" s="716"/>
      <c r="C43" s="716"/>
      <c r="D43" s="716"/>
      <c r="E43" s="716"/>
      <c r="F43" s="716"/>
      <c r="G43" s="716"/>
      <c r="H43" s="716"/>
      <c r="I43" s="716"/>
      <c r="J43" s="716"/>
      <c r="K43" s="716"/>
      <c r="L43" s="716"/>
      <c r="M43" s="716"/>
      <c r="N43" s="716"/>
      <c r="O43" s="717"/>
    </row>
    <row r="44" spans="1:15" ht="1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84" zoomScaleNormal="84" zoomScalePageLayoutView="0" workbookViewId="0" topLeftCell="A1">
      <pane xSplit="3" ySplit="10" topLeftCell="E17" activePane="bottomRight" state="frozen"/>
      <selection pane="topLeft" activeCell="A1" sqref="A1:X1"/>
      <selection pane="topRight" activeCell="A1" sqref="A1:X1"/>
      <selection pane="bottomLeft" activeCell="A1" sqref="A1:X1"/>
      <selection pane="bottomRight" activeCell="T17" sqref="T17"/>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3</v>
      </c>
      <c r="E13" s="666">
        <v>2</v>
      </c>
      <c r="F13" s="667">
        <v>2</v>
      </c>
      <c r="G13" s="668"/>
      <c r="H13" s="226"/>
      <c r="I13" s="96">
        <v>5</v>
      </c>
      <c r="J13" s="268">
        <f>IF(I13=1,"",INDEX(Cups,I13))</f>
        <v>0.5</v>
      </c>
      <c r="K13" s="227"/>
      <c r="L13" s="81">
        <v>1</v>
      </c>
      <c r="M13" s="81">
        <f t="shared" si="0"/>
      </c>
      <c r="N13" s="226"/>
      <c r="O13" s="398">
        <v>11</v>
      </c>
      <c r="P13" s="84">
        <f t="shared" si="1"/>
        <v>1.25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9</v>
      </c>
      <c r="P14" s="80">
        <f t="shared" si="1"/>
        <v>1</v>
      </c>
      <c r="Q14" s="227"/>
      <c r="R14" s="81">
        <v>1</v>
      </c>
      <c r="S14" s="81">
        <f t="shared" si="2"/>
      </c>
      <c r="T14" s="586">
        <v>1</v>
      </c>
      <c r="U14" s="85"/>
      <c r="V14" s="85"/>
      <c r="W14" s="775" t="s">
        <v>436</v>
      </c>
      <c r="X14" s="776"/>
      <c r="Y14" s="776"/>
      <c r="Z14" s="777"/>
    </row>
    <row r="15" spans="1:26" ht="32.25" customHeight="1">
      <c r="A15" s="27">
        <v>4</v>
      </c>
      <c r="B15" s="324">
        <v>3</v>
      </c>
      <c r="C15" s="674" t="s">
        <v>839</v>
      </c>
      <c r="D15" s="672">
        <v>3</v>
      </c>
      <c r="E15" s="666">
        <v>2</v>
      </c>
      <c r="F15" s="667">
        <v>2</v>
      </c>
      <c r="G15" s="668"/>
      <c r="H15" s="324"/>
      <c r="I15" s="315">
        <v>5</v>
      </c>
      <c r="J15" s="268">
        <f t="shared" si="3"/>
        <v>0.5</v>
      </c>
      <c r="K15" s="227"/>
      <c r="L15" s="81">
        <v>1</v>
      </c>
      <c r="M15" s="81">
        <f t="shared" si="0"/>
      </c>
      <c r="N15" s="324"/>
      <c r="O15" s="315">
        <v>11</v>
      </c>
      <c r="P15" s="80">
        <f t="shared" si="1"/>
        <v>1.25</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2</v>
      </c>
      <c r="F16" s="667">
        <v>2</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74"/>
      <c r="X16" s="260"/>
      <c r="Y16" s="261"/>
      <c r="Z16" s="772"/>
    </row>
    <row r="17" spans="1:26" ht="32.25" customHeight="1">
      <c r="A17" s="27">
        <v>6</v>
      </c>
      <c r="B17" s="324">
        <v>5</v>
      </c>
      <c r="C17" s="674" t="s">
        <v>841</v>
      </c>
      <c r="D17" s="672">
        <v>2</v>
      </c>
      <c r="E17" s="666">
        <v>2.5</v>
      </c>
      <c r="F17" s="667">
        <v>2.5</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11" activePane="bottomLeft" state="frozen"/>
      <selection pane="topLeft" activeCell="C2" sqref="C2"/>
      <selection pane="bottomLeft" activeCell="BF7" sqref="BF7"/>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9</v>
      </c>
      <c r="BE5" s="891">
        <f>INDEX(Cups,BD5)</f>
        <v>1</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WG Spaghetti with Meat Sauce</v>
      </c>
      <c r="C7" s="498">
        <v>1</v>
      </c>
      <c r="D7" s="95"/>
      <c r="E7" s="202">
        <f>IF(B7=0,"",FLOOR(VLOOKUP(A7,'All Meals'!$A$12:$V$61,4),0.25))</f>
        <v>3</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3</v>
      </c>
      <c r="AM7" s="885">
        <f>INDEX(Cups,AL7)</f>
        <v>0.25</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11</v>
      </c>
      <c r="BB11" s="104" t="str">
        <f t="shared" si="13"/>
        <v>Cauliflower/broccoflower </v>
      </c>
      <c r="BC11" s="105"/>
      <c r="BD11" s="85">
        <v>5</v>
      </c>
      <c r="BE11" s="85">
        <f t="shared" si="14"/>
        <v>0.5</v>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9" activePane="bottomLeft" state="frozen"/>
      <selection pane="topLeft" activeCell="C2" sqref="C2"/>
      <selection pane="bottomLeft" activeCell="AB4" sqref="AB4:BC4"/>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Scambled Eggs, Sausage Link, Roasted Potatoes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5</v>
      </c>
      <c r="AG7" s="885">
        <f>INDEX(Cups,AF7)</f>
        <v>0.5</v>
      </c>
      <c r="AH7" s="951" t="s">
        <v>306</v>
      </c>
      <c r="AI7" s="953"/>
      <c r="AJ7" s="953"/>
      <c r="AK7" s="951"/>
      <c r="AL7" s="883">
        <v>1</v>
      </c>
      <c r="AM7" s="885">
        <f>INDEX(Cups,AL7)</f>
        <v>0</v>
      </c>
      <c r="AN7" s="881" t="s">
        <v>307</v>
      </c>
      <c r="AO7" s="870"/>
      <c r="AP7" s="870"/>
      <c r="AQ7" s="881"/>
      <c r="AR7" s="883">
        <v>1</v>
      </c>
      <c r="AS7" s="885">
        <f>INDEX(Cups,AR7)</f>
        <v>0</v>
      </c>
      <c r="AT7" s="886" t="s">
        <v>308</v>
      </c>
      <c r="AU7" s="872"/>
      <c r="AV7" s="872"/>
      <c r="AW7" s="872"/>
      <c r="AX7" s="883">
        <v>5</v>
      </c>
      <c r="AY7" s="885">
        <f>INDEX(Cups,AX7)</f>
        <v>0.5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21" activePane="bottomLeft" state="frozen"/>
      <selection pane="topLeft" activeCell="C2" sqref="C2"/>
      <selection pane="bottomLeft" activeCell="AH22" sqref="AH22:AK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Nachos with Beef and Homemade Cheese Sauce</v>
      </c>
      <c r="C7" s="498">
        <v>1</v>
      </c>
      <c r="D7" s="95"/>
      <c r="E7" s="202">
        <f>IF(B7=0,"",FLOOR(VLOOKUP(A7,'All Meals'!$A$12:$V$61,4),0.25))</f>
        <v>3</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1</v>
      </c>
      <c r="AG7" s="885">
        <f>INDEX(Cups,AF7)</f>
        <v>0</v>
      </c>
      <c r="AH7" s="951" t="s">
        <v>301</v>
      </c>
      <c r="AI7" s="953"/>
      <c r="AJ7" s="953"/>
      <c r="AK7" s="951"/>
      <c r="AL7" s="883">
        <v>3</v>
      </c>
      <c r="AM7" s="885">
        <f>INDEX(Cups,AL7)</f>
        <v>0.25</v>
      </c>
      <c r="AN7" s="881" t="s">
        <v>302</v>
      </c>
      <c r="AO7" s="870"/>
      <c r="AP7" s="870"/>
      <c r="AQ7" s="881"/>
      <c r="AR7" s="883">
        <v>5</v>
      </c>
      <c r="AS7" s="885">
        <f>INDEX(Cups,AR7)</f>
        <v>0.5</v>
      </c>
      <c r="AT7" s="886" t="s">
        <v>303</v>
      </c>
      <c r="AU7" s="872"/>
      <c r="AV7" s="872"/>
      <c r="AW7" s="872"/>
      <c r="AX7" s="883">
        <v>5</v>
      </c>
      <c r="AY7" s="885">
        <f>INDEX(Cups,AX7)</f>
        <v>0.5</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3</v>
      </c>
      <c r="AM10" s="317">
        <f aca="true" t="shared" si="9" ref="AM10:AM19">IF(AJ10=0,"",INDEX(Cups,AL10))</f>
        <v>0.25</v>
      </c>
      <c r="AN10" s="242"/>
      <c r="AO10" s="242">
        <v>2</v>
      </c>
      <c r="AP10" s="242" t="str">
        <f aca="true" t="shared" si="10" ref="AP10:AP19">INDEX(BEANS,AO10)</f>
        <v>Black beans </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t="s">
        <v>842</v>
      </c>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ljmcv</cp:lastModifiedBy>
  <cp:lastPrinted>2016-08-10T13:54:35Z</cp:lastPrinted>
  <dcterms:created xsi:type="dcterms:W3CDTF">2012-03-21T19:15:44Z</dcterms:created>
  <dcterms:modified xsi:type="dcterms:W3CDTF">2020-03-06T19:34:47Z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