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590" windowHeight="6270" activeTab="0"/>
  </bookViews>
  <sheets>
    <sheet name="Sheet1" sheetId="1" r:id="rId1"/>
  </sheets>
  <definedNames>
    <definedName name="_xlnm.Print_Titles" localSheetId="0">'Sheet1'!$A:$B,'Sheet1'!$1:$1</definedName>
    <definedName name="QB_COLUMN_29" localSheetId="0" hidden="1">'Sheet1'!$C$1</definedName>
    <definedName name="QB_DATA_0" localSheetId="0" hidden="1">'Sheet1'!$8:$8,'Sheet1'!$9:$9,'Sheet1'!$15:$15,'Sheet1'!$16:$16,'Sheet1'!$17:$17,'Sheet1'!$18:$18,'Sheet1'!$19:$19,'Sheet1'!$21:$21,'Sheet1'!$22:$22,'Sheet1'!$23:$23,'Sheet1'!$25:$25,'Sheet1'!$26:$26,'Sheet1'!$27:$27,'Sheet1'!$28:$28,'Sheet1'!$29:$29,'Sheet1'!$30:$30</definedName>
    <definedName name="QB_DATA_1" localSheetId="0" hidden="1">'Sheet1'!$31:$31,'Sheet1'!$32:$32,'Sheet1'!$33:$33,'Sheet1'!$37:$37,'Sheet1'!$38:$38,'Sheet1'!$39:$39,'Sheet1'!$40:$40,'Sheet1'!$44:$44,'Sheet1'!$45:$45,'Sheet1'!$46:$46,'Sheet1'!$47:$47,'Sheet1'!$49:$49,'Sheet1'!$50:$50,'Sheet1'!$51:$51,'Sheet1'!$52:$52,'Sheet1'!$53:$53</definedName>
    <definedName name="QB_DATA_2" localSheetId="0" hidden="1">'Sheet1'!$54:$54,'Sheet1'!$55:$55,'Sheet1'!$56:$56,'Sheet1'!$57:$57,'Sheet1'!$58:$58,'Sheet1'!$59:$59,'Sheet1'!$60:$60,'Sheet1'!$63:$63,'Sheet1'!$64:$64</definedName>
    <definedName name="QB_FORMULA_0" localSheetId="0" hidden="1">'Sheet1'!$C$10,'Sheet1'!#REF!,'Sheet1'!$C$20,'Sheet1'!$C$24,'Sheet1'!$C$34,'Sheet1'!#REF!,'Sheet1'!$C$35,'Sheet1'!$C$41,'Sheet1'!$C$48,'Sheet1'!$C$61,'Sheet1'!$C$62,'Sheet1'!#REF!,'Sheet1'!#REF!,'Sheet1'!$C$65,'Sheet1'!$C$66,'Sheet1'!#REF!</definedName>
    <definedName name="QB_ROW_110250" localSheetId="0" hidden="1">'Sheet1'!$B$9</definedName>
    <definedName name="QB_ROW_112060" localSheetId="0" hidden="1">'Sheet1'!$B$14</definedName>
    <definedName name="QB_ROW_112360" localSheetId="0" hidden="1">'Sheet1'!#REF!</definedName>
    <definedName name="QB_ROW_114260" localSheetId="0" hidden="1">'Sheet1'!$B$23</definedName>
    <definedName name="QB_ROW_121250" localSheetId="0" hidden="1">'Sheet1'!$B$55</definedName>
    <definedName name="QB_ROW_129250" localSheetId="0" hidden="1">'Sheet1'!$B$58</definedName>
    <definedName name="QB_ROW_138250" localSheetId="0" hidden="1">'Sheet1'!$B$32</definedName>
    <definedName name="QB_ROW_140250" localSheetId="0" hidden="1">'Sheet1'!$B$59</definedName>
    <definedName name="QB_ROW_141250" localSheetId="0" hidden="1">'Sheet1'!$B$53</definedName>
    <definedName name="QB_ROW_143250" localSheetId="0" hidden="1">'Sheet1'!$B$29</definedName>
    <definedName name="QB_ROW_144250" localSheetId="0" hidden="1">'Sheet1'!$B$25</definedName>
    <definedName name="QB_ROW_145250" localSheetId="0" hidden="1">'Sheet1'!$B$26</definedName>
    <definedName name="QB_ROW_15240" localSheetId="0" hidden="1">'Sheet1'!$B$63</definedName>
    <definedName name="QB_ROW_153040" localSheetId="0" hidden="1">'Sheet1'!$B$12</definedName>
    <definedName name="QB_ROW_153340" localSheetId="0" hidden="1">'Sheet1'!$A$34</definedName>
    <definedName name="QB_ROW_173250" localSheetId="0" hidden="1">'Sheet1'!$B$60</definedName>
    <definedName name="QB_ROW_180230" localSheetId="0" hidden="1">'Sheet1'!$B$64</definedName>
    <definedName name="QB_ROW_182040" localSheetId="0" hidden="1">'Sheet1'!$B$7</definedName>
    <definedName name="QB_ROW_182340" localSheetId="0" hidden="1">'Sheet1'!$A$10</definedName>
    <definedName name="QB_ROW_18301" localSheetId="0" hidden="1">'Sheet1'!#REF!</definedName>
    <definedName name="QB_ROW_183030" localSheetId="0" hidden="1">'Sheet1'!#REF!</definedName>
    <definedName name="QB_ROW_183330" localSheetId="0" hidden="1">'Sheet1'!#REF!</definedName>
    <definedName name="QB_ROW_184050" localSheetId="0" hidden="1">'Sheet1'!$B$13</definedName>
    <definedName name="QB_ROW_184350" localSheetId="0" hidden="1">'Sheet1'!$B$24</definedName>
    <definedName name="QB_ROW_185260" localSheetId="0" hidden="1">'Sheet1'!$B$22</definedName>
    <definedName name="QB_ROW_187040" localSheetId="0" hidden="1">'Sheet1'!$B$36</definedName>
    <definedName name="QB_ROW_187340" localSheetId="0" hidden="1">'Sheet1'!$A$41</definedName>
    <definedName name="QB_ROW_188040" localSheetId="0" hidden="1">'Sheet1'!$B$42</definedName>
    <definedName name="QB_ROW_188340" localSheetId="0" hidden="1">'Sheet1'!$A$61</definedName>
    <definedName name="QB_ROW_189250" localSheetId="0" hidden="1">'Sheet1'!$B$28</definedName>
    <definedName name="QB_ROW_19011" localSheetId="0" hidden="1">'Sheet1'!#REF!</definedName>
    <definedName name="QB_ROW_191250" localSheetId="0" hidden="1">'Sheet1'!$B$39</definedName>
    <definedName name="QB_ROW_19311" localSheetId="0" hidden="1">'Sheet1'!#REF!</definedName>
    <definedName name="QB_ROW_200270" localSheetId="0" hidden="1">'Sheet1'!$B$15</definedName>
    <definedName name="QB_ROW_20031" localSheetId="0" hidden="1">'Sheet1'!#REF!</definedName>
    <definedName name="QB_ROW_201270" localSheetId="0" hidden="1">'Sheet1'!$B$16</definedName>
    <definedName name="QB_ROW_202270" localSheetId="0" hidden="1">'Sheet1'!$B$17</definedName>
    <definedName name="QB_ROW_203270" localSheetId="0" hidden="1">'Sheet1'!$B$18</definedName>
    <definedName name="QB_ROW_20331" localSheetId="0" hidden="1">'Sheet1'!#REF!</definedName>
    <definedName name="QB_ROW_204250" localSheetId="0" hidden="1">'Sheet1'!$B$52</definedName>
    <definedName name="QB_ROW_205260" localSheetId="0" hidden="1">'Sheet1'!$B$44</definedName>
    <definedName name="QB_ROW_206260" localSheetId="0" hidden="1">'Sheet1'!$B$45</definedName>
    <definedName name="QB_ROW_207260" localSheetId="0" hidden="1">'Sheet1'!$B$46</definedName>
    <definedName name="QB_ROW_208260" localSheetId="0" hidden="1">'Sheet1'!$B$47</definedName>
    <definedName name="QB_ROW_209050" localSheetId="0" hidden="1">'Sheet1'!$B$43</definedName>
    <definedName name="QB_ROW_209350" localSheetId="0" hidden="1">'Sheet1'!$B$48</definedName>
    <definedName name="QB_ROW_210250" localSheetId="0" hidden="1">'Sheet1'!$B$49</definedName>
    <definedName name="QB_ROW_21031" localSheetId="0" hidden="1">'Sheet1'!#REF!</definedName>
    <definedName name="QB_ROW_211250" localSheetId="0" hidden="1">'Sheet1'!$B$27</definedName>
    <definedName name="QB_ROW_212250" localSheetId="0" hidden="1">'Sheet1'!$B$30</definedName>
    <definedName name="QB_ROW_21250" localSheetId="0" hidden="1">'Sheet1'!$B$8</definedName>
    <definedName name="QB_ROW_21331" localSheetId="0" hidden="1">'Sheet1'!#REF!</definedName>
    <definedName name="QB_ROW_214250" localSheetId="0" hidden="1">'Sheet1'!$B$31</definedName>
    <definedName name="QB_ROW_22011" localSheetId="0" hidden="1">'Sheet1'!#REF!</definedName>
    <definedName name="QB_ROW_22311" localSheetId="0" hidden="1">'Sheet1'!#REF!</definedName>
    <definedName name="QB_ROW_223250" localSheetId="0" hidden="1">'Sheet1'!$B$57</definedName>
    <definedName name="QB_ROW_228270" localSheetId="0" hidden="1">'Sheet1'!$B$19</definedName>
    <definedName name="QB_ROW_23021" localSheetId="0" hidden="1">'Sheet1'!#REF!</definedName>
    <definedName name="QB_ROW_23321" localSheetId="0" hidden="1">'Sheet1'!#REF!</definedName>
    <definedName name="QB_ROW_71260" localSheetId="0" hidden="1">'Sheet1'!$B$21</definedName>
    <definedName name="QB_ROW_72250" localSheetId="0" hidden="1">'Sheet1'!$B$37</definedName>
    <definedName name="QB_ROW_75250" localSheetId="0" hidden="1">'Sheet1'!$B$38</definedName>
    <definedName name="QB_ROW_78250" localSheetId="0" hidden="1">'Sheet1'!$B$50</definedName>
    <definedName name="QB_ROW_79250" localSheetId="0" hidden="1">'Sheet1'!$B$51</definedName>
    <definedName name="QB_ROW_84250" localSheetId="0" hidden="1">'Sheet1'!$B$56</definedName>
    <definedName name="QB_ROW_86321" localSheetId="0" hidden="1">'Sheet1'!#REF!</definedName>
    <definedName name="QB_ROW_87031" localSheetId="0" hidden="1">'Sheet1'!#REF!</definedName>
    <definedName name="QB_ROW_87331" localSheetId="0" hidden="1">'Sheet1'!#REF!</definedName>
    <definedName name="QB_ROW_90250" localSheetId="0" hidden="1">'Sheet1'!$B$54</definedName>
    <definedName name="QB_ROW_91250" localSheetId="0" hidden="1">'Sheet1'!$B$40</definedName>
    <definedName name="QB_ROW_97250" localSheetId="0" hidden="1">'Sheet1'!$B$33</definedName>
    <definedName name="QBCANSUPPORTUPDATE" localSheetId="0">TRUE</definedName>
    <definedName name="QBCOMPANYFILENAME" localSheetId="0">"\\proliant\QuickBook Datafiles\I.S.P.I.R.E for Autism, Inc..QBW"</definedName>
    <definedName name="QBENDDATE" localSheetId="0">20190630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"1d3461f642f74bf58071dee1ae09149e"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8</definedName>
    <definedName name="QBSTARTDATE" localSheetId="0">20180701</definedName>
  </definedNames>
  <calcPr fullCalcOnLoad="1"/>
</workbook>
</file>

<file path=xl/sharedStrings.xml><?xml version="1.0" encoding="utf-8"?>
<sst xmlns="http://schemas.openxmlformats.org/spreadsheetml/2006/main" count="75" uniqueCount="69">
  <si>
    <t>300 · Income</t>
  </si>
  <si>
    <t>400 · Program Expenses.</t>
  </si>
  <si>
    <t>405 · Program Staff</t>
  </si>
  <si>
    <t>410 · Staff Salaries</t>
  </si>
  <si>
    <t>412 · Teacher</t>
  </si>
  <si>
    <t>414 · Specialist</t>
  </si>
  <si>
    <t>416 · Reg Ben Tech</t>
  </si>
  <si>
    <t>418 · Ass't Ed</t>
  </si>
  <si>
    <t>424 · Paid Time Off</t>
  </si>
  <si>
    <t>426 · Payroll Tax Expense</t>
  </si>
  <si>
    <t>428 · Health Insurance</t>
  </si>
  <si>
    <t>430 · Education &amp; Training</t>
  </si>
  <si>
    <t>440 · Occupational Therapy</t>
  </si>
  <si>
    <t>445 · Speech Therapy</t>
  </si>
  <si>
    <t>455 · Student Food</t>
  </si>
  <si>
    <t>460 · Student Supplies</t>
  </si>
  <si>
    <t>465 · Student Activities</t>
  </si>
  <si>
    <t>470 · Petty Cash</t>
  </si>
  <si>
    <t>475 · Credit  Card Charges</t>
  </si>
  <si>
    <t>490 · Vehicle</t>
  </si>
  <si>
    <t>495 · Depreciation</t>
  </si>
  <si>
    <t>505 · Rent</t>
  </si>
  <si>
    <t>510 · Communications</t>
  </si>
  <si>
    <t>520 · Cleaning</t>
  </si>
  <si>
    <t>605 · Staff</t>
  </si>
  <si>
    <t>610 · Executive Director</t>
  </si>
  <si>
    <t>612 · Bookkeeping</t>
  </si>
  <si>
    <t>630 · Casual Bonuses</t>
  </si>
  <si>
    <t>635 · Accounting</t>
  </si>
  <si>
    <t>640 · Advertising</t>
  </si>
  <si>
    <t>645 · Bank Charge</t>
  </si>
  <si>
    <t>650 · Computer</t>
  </si>
  <si>
    <t>665 · Equipment Rental</t>
  </si>
  <si>
    <t>670 · Insurance</t>
  </si>
  <si>
    <t>675 · Legal Fees</t>
  </si>
  <si>
    <t>680 · Interest</t>
  </si>
  <si>
    <t>685 · Misc</t>
  </si>
  <si>
    <t>690 · Office</t>
  </si>
  <si>
    <t>695 · Payroll Processsing</t>
  </si>
  <si>
    <t>810 · Fundraising</t>
  </si>
  <si>
    <t>Occupancy</t>
  </si>
  <si>
    <t>Operating Surplus</t>
  </si>
  <si>
    <t>INSPIRE</t>
  </si>
  <si>
    <t>Income &amp; Expense</t>
  </si>
  <si>
    <t>Year Ended</t>
  </si>
  <si>
    <t xml:space="preserve"> For the </t>
  </si>
  <si>
    <t xml:space="preserve"> June 30, 2019</t>
  </si>
  <si>
    <t xml:space="preserve"> June</t>
  </si>
  <si>
    <t>11 Months</t>
  </si>
  <si>
    <t>Comment</t>
  </si>
  <si>
    <t>A</t>
  </si>
  <si>
    <t>Buyouts Recorded</t>
  </si>
  <si>
    <t>B</t>
  </si>
  <si>
    <t>Purchase of Vehicle Recoded</t>
  </si>
  <si>
    <t>Depreciation Recorded</t>
  </si>
  <si>
    <t>C</t>
  </si>
  <si>
    <t>11 Month included June rent</t>
  </si>
  <si>
    <t>D</t>
  </si>
  <si>
    <t>Provision for Independent Review</t>
  </si>
  <si>
    <t>Eliminated</t>
  </si>
  <si>
    <t>E</t>
  </si>
  <si>
    <t>Computer support recoded</t>
  </si>
  <si>
    <t>620 · Payroll Tax</t>
  </si>
  <si>
    <t>625 · Health Insurance</t>
  </si>
  <si>
    <t>600 · General &amp; Admin</t>
  </si>
  <si>
    <t>525 · R&amp;M</t>
  </si>
  <si>
    <t xml:space="preserve">900 · Prior Period </t>
  </si>
  <si>
    <t xml:space="preserve">310 · Tuition </t>
  </si>
  <si>
    <t xml:space="preserve">320 · Transportation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</si>
</sst>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u val="single"/>
      <sz val="11"/>
      <name val="Arial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39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39" fontId="6" fillId="0" borderId="0" xfId="0" applyNumberFormat="1" applyFont="1" applyBorder="1" applyAlignment="1">
      <alignment/>
    </xf>
    <xf numFmtId="39" fontId="7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219075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219075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0"/>
  <sheetViews>
    <sheetView tabSelected="1" zoomScalePageLayoutView="0" workbookViewId="0" topLeftCell="A1">
      <selection activeCell="B3" sqref="B3"/>
    </sheetView>
  </sheetViews>
  <sheetFormatPr defaultColWidth="9.140625" defaultRowHeight="19.5" customHeight="1"/>
  <cols>
    <col min="1" max="1" width="3.00390625" style="6" customWidth="1"/>
    <col min="2" max="2" width="29.00390625" style="6" bestFit="1" customWidth="1"/>
    <col min="3" max="3" width="16.00390625" style="9" bestFit="1" customWidth="1"/>
    <col min="4" max="4" width="13.8515625" style="11" bestFit="1" customWidth="1"/>
    <col min="5" max="5" width="12.00390625" style="11" bestFit="1" customWidth="1"/>
    <col min="6" max="6" width="9.7109375" style="4" bestFit="1" customWidth="1"/>
    <col min="7" max="16384" width="9.140625" style="4" customWidth="1"/>
  </cols>
  <sheetData>
    <row r="1" spans="2:5" s="2" customFormat="1" ht="19.5" customHeight="1">
      <c r="B1" s="20" t="s">
        <v>42</v>
      </c>
      <c r="C1" s="1"/>
      <c r="D1" s="1"/>
      <c r="E1" s="1"/>
    </row>
    <row r="2" spans="2:5" ht="19.5" customHeight="1">
      <c r="B2" s="20" t="s">
        <v>43</v>
      </c>
      <c r="C2" s="1"/>
      <c r="D2" s="1"/>
      <c r="E2" s="1"/>
    </row>
    <row r="3" spans="2:5" ht="19.5" customHeight="1">
      <c r="B3" s="20" t="s">
        <v>45</v>
      </c>
      <c r="C3" s="1"/>
      <c r="D3" s="1"/>
      <c r="E3" s="1"/>
    </row>
    <row r="4" spans="1:5" ht="19.5" customHeight="1">
      <c r="A4" s="1"/>
      <c r="B4" s="1"/>
      <c r="C4" s="1"/>
      <c r="D4" s="10"/>
      <c r="E4" s="10"/>
    </row>
    <row r="5" spans="1:3" ht="19.5" customHeight="1">
      <c r="A5" s="1"/>
      <c r="B5" s="1"/>
      <c r="C5" s="1" t="s">
        <v>44</v>
      </c>
    </row>
    <row r="6" spans="1:6" ht="19.5" customHeight="1">
      <c r="A6" s="3"/>
      <c r="B6" s="3"/>
      <c r="C6" s="8" t="s">
        <v>46</v>
      </c>
      <c r="D6" s="12" t="s">
        <v>48</v>
      </c>
      <c r="E6" s="12" t="s">
        <v>47</v>
      </c>
      <c r="F6" s="14" t="s">
        <v>49</v>
      </c>
    </row>
    <row r="7" spans="2:3" ht="19.5" customHeight="1">
      <c r="B7" s="3" t="s">
        <v>0</v>
      </c>
      <c r="C7" s="7"/>
    </row>
    <row r="8" spans="1:5" ht="19.5" customHeight="1">
      <c r="A8" s="3"/>
      <c r="B8" s="3" t="s">
        <v>67</v>
      </c>
      <c r="C8" s="7">
        <v>1524596.77</v>
      </c>
      <c r="D8" s="11">
        <v>1425820.08</v>
      </c>
      <c r="E8" s="11">
        <f>C8-D8</f>
        <v>98776.68999999994</v>
      </c>
    </row>
    <row r="9" spans="1:5" ht="19.5" customHeight="1">
      <c r="A9" s="3"/>
      <c r="B9" s="3" t="s">
        <v>68</v>
      </c>
      <c r="C9" s="8">
        <v>46008.5</v>
      </c>
      <c r="D9" s="13">
        <v>43632.5</v>
      </c>
      <c r="E9" s="13">
        <f>C9-D9</f>
        <v>2376</v>
      </c>
    </row>
    <row r="10" spans="1:5" ht="19.5" customHeight="1">
      <c r="A10" s="3"/>
      <c r="B10" s="3"/>
      <c r="C10" s="8">
        <f>ROUND(SUM(C7:C9),5)</f>
        <v>1570605.27</v>
      </c>
      <c r="D10" s="8">
        <f>ROUND(SUM(D7:D9),5)</f>
        <v>1469452.58</v>
      </c>
      <c r="E10" s="8">
        <f>ROUND(SUM(E7:E9),5)</f>
        <v>101152.69</v>
      </c>
    </row>
    <row r="11" spans="1:3" ht="19.5" customHeight="1">
      <c r="A11" s="3"/>
      <c r="B11" s="3"/>
      <c r="C11" s="7"/>
    </row>
    <row r="12" spans="1:3" ht="19.5" customHeight="1">
      <c r="A12" s="4"/>
      <c r="B12" s="3" t="s">
        <v>1</v>
      </c>
      <c r="C12" s="7"/>
    </row>
    <row r="13" spans="1:3" ht="19.5" customHeight="1">
      <c r="A13" s="3"/>
      <c r="B13" s="3" t="s">
        <v>2</v>
      </c>
      <c r="C13" s="7"/>
    </row>
    <row r="14" spans="1:3" ht="19.5" customHeight="1">
      <c r="A14" s="3"/>
      <c r="B14" s="3" t="s">
        <v>3</v>
      </c>
      <c r="C14" s="7"/>
    </row>
    <row r="15" spans="1:5" ht="19.5" customHeight="1">
      <c r="A15" s="3"/>
      <c r="B15" s="3" t="s">
        <v>4</v>
      </c>
      <c r="C15" s="7">
        <v>142299.51</v>
      </c>
      <c r="D15" s="11">
        <v>129930.21</v>
      </c>
      <c r="E15" s="11">
        <f>C15-D15</f>
        <v>12369.300000000003</v>
      </c>
    </row>
    <row r="16" spans="1:5" ht="19.5" customHeight="1">
      <c r="A16" s="3"/>
      <c r="B16" s="3" t="s">
        <v>5</v>
      </c>
      <c r="C16" s="7">
        <v>72283.23</v>
      </c>
      <c r="D16" s="11">
        <v>65131.7</v>
      </c>
      <c r="E16" s="11">
        <f>C16-D16</f>
        <v>7151.529999999999</v>
      </c>
    </row>
    <row r="17" spans="1:5" ht="19.5" customHeight="1">
      <c r="A17" s="3"/>
      <c r="B17" s="3" t="s">
        <v>6</v>
      </c>
      <c r="C17" s="7">
        <v>268673.26</v>
      </c>
      <c r="D17" s="11">
        <v>246498.37</v>
      </c>
      <c r="E17" s="11">
        <f>C17-D17</f>
        <v>22174.890000000014</v>
      </c>
    </row>
    <row r="18" spans="1:5" ht="19.5" customHeight="1">
      <c r="A18" s="3"/>
      <c r="B18" s="3" t="s">
        <v>7</v>
      </c>
      <c r="C18" s="7">
        <v>323437.08</v>
      </c>
      <c r="D18" s="11">
        <v>310179.6</v>
      </c>
      <c r="E18" s="11">
        <f>C18-D18</f>
        <v>13257.48000000004</v>
      </c>
    </row>
    <row r="19" spans="1:6" ht="19.5" customHeight="1">
      <c r="A19" s="3"/>
      <c r="B19" s="3" t="s">
        <v>8</v>
      </c>
      <c r="C19" s="8">
        <v>8100</v>
      </c>
      <c r="D19" s="13">
        <v>0</v>
      </c>
      <c r="E19" s="13">
        <f>C19-D19</f>
        <v>8100</v>
      </c>
      <c r="F19" s="2" t="s">
        <v>50</v>
      </c>
    </row>
    <row r="20" spans="1:5" ht="19.5" customHeight="1">
      <c r="A20" s="3"/>
      <c r="B20" s="3"/>
      <c r="C20" s="7">
        <f>ROUND(SUM(C14:C19),5)</f>
        <v>814793.08</v>
      </c>
      <c r="D20" s="7">
        <f>ROUND(SUM(D14:D19),5)</f>
        <v>751739.88</v>
      </c>
      <c r="E20" s="7">
        <f>ROUND(SUM(E14:E19),5)</f>
        <v>63053.2</v>
      </c>
    </row>
    <row r="21" spans="1:5" ht="19.5" customHeight="1">
      <c r="A21" s="3"/>
      <c r="B21" s="3" t="s">
        <v>9</v>
      </c>
      <c r="C21" s="7">
        <v>87264.23</v>
      </c>
      <c r="D21" s="11">
        <v>73550.33</v>
      </c>
      <c r="E21" s="11">
        <f>C21-D21</f>
        <v>13713.899999999994</v>
      </c>
    </row>
    <row r="22" spans="1:5" ht="19.5" customHeight="1">
      <c r="A22" s="3"/>
      <c r="B22" s="3" t="s">
        <v>10</v>
      </c>
      <c r="C22" s="7">
        <v>133383.86</v>
      </c>
      <c r="D22" s="11">
        <v>125445.28</v>
      </c>
      <c r="E22" s="11">
        <f>C22-D22</f>
        <v>7938.579999999987</v>
      </c>
    </row>
    <row r="23" spans="1:5" ht="19.5" customHeight="1">
      <c r="A23" s="3"/>
      <c r="B23" s="3" t="s">
        <v>11</v>
      </c>
      <c r="C23" s="8">
        <v>10131.1</v>
      </c>
      <c r="D23" s="13">
        <v>11101.1</v>
      </c>
      <c r="E23" s="13">
        <f>C23-D23</f>
        <v>-970</v>
      </c>
    </row>
    <row r="24" spans="1:5" ht="19.5" customHeight="1">
      <c r="A24" s="3"/>
      <c r="B24" s="3"/>
      <c r="C24" s="7">
        <f>ROUND(C13+SUM(C20:C23),5)</f>
        <v>1045572.27</v>
      </c>
      <c r="D24" s="7">
        <f>ROUND(D13+SUM(D20:D23),5)</f>
        <v>961836.59</v>
      </c>
      <c r="E24" s="7">
        <f>ROUND(E13+SUM(E20:E23),5)</f>
        <v>83735.68</v>
      </c>
    </row>
    <row r="25" spans="1:5" ht="19.5" customHeight="1">
      <c r="A25" s="3"/>
      <c r="B25" s="3" t="s">
        <v>12</v>
      </c>
      <c r="C25" s="7">
        <v>30277</v>
      </c>
      <c r="D25" s="11">
        <v>28556</v>
      </c>
      <c r="E25" s="11">
        <f aca="true" t="shared" si="0" ref="E25:E33">C25-D25</f>
        <v>1721</v>
      </c>
    </row>
    <row r="26" spans="1:5" ht="19.5" customHeight="1">
      <c r="A26" s="3"/>
      <c r="B26" s="3" t="s">
        <v>13</v>
      </c>
      <c r="C26" s="7">
        <v>52538.14</v>
      </c>
      <c r="D26" s="11">
        <f>49506.85+1100</f>
        <v>50606.85</v>
      </c>
      <c r="E26" s="11">
        <f t="shared" si="0"/>
        <v>1931.2900000000009</v>
      </c>
    </row>
    <row r="27" spans="1:5" ht="19.5" customHeight="1">
      <c r="A27" s="3"/>
      <c r="B27" s="3" t="s">
        <v>14</v>
      </c>
      <c r="C27" s="7">
        <v>6042.17</v>
      </c>
      <c r="D27" s="11">
        <v>6042.17</v>
      </c>
      <c r="E27" s="11">
        <f t="shared" si="0"/>
        <v>0</v>
      </c>
    </row>
    <row r="28" spans="1:5" ht="19.5" customHeight="1">
      <c r="A28" s="3"/>
      <c r="B28" s="3" t="s">
        <v>15</v>
      </c>
      <c r="C28" s="7">
        <v>1607.11</v>
      </c>
      <c r="D28" s="11">
        <v>1607.11</v>
      </c>
      <c r="E28" s="11">
        <f t="shared" si="0"/>
        <v>0</v>
      </c>
    </row>
    <row r="29" spans="1:5" ht="19.5" customHeight="1">
      <c r="A29" s="3"/>
      <c r="B29" s="3" t="s">
        <v>16</v>
      </c>
      <c r="C29" s="7">
        <v>4451.17</v>
      </c>
      <c r="D29" s="11">
        <v>4451.17</v>
      </c>
      <c r="E29" s="11">
        <f t="shared" si="0"/>
        <v>0</v>
      </c>
    </row>
    <row r="30" spans="1:5" ht="19.5" customHeight="1">
      <c r="A30" s="3"/>
      <c r="B30" s="3" t="s">
        <v>17</v>
      </c>
      <c r="C30" s="7">
        <v>6830</v>
      </c>
      <c r="D30" s="11">
        <v>6830</v>
      </c>
      <c r="E30" s="11">
        <f t="shared" si="0"/>
        <v>0</v>
      </c>
    </row>
    <row r="31" spans="1:5" ht="19.5" customHeight="1">
      <c r="A31" s="3"/>
      <c r="B31" s="3" t="s">
        <v>18</v>
      </c>
      <c r="C31" s="7">
        <v>25263.16</v>
      </c>
      <c r="D31" s="11">
        <v>25710.73</v>
      </c>
      <c r="E31" s="11">
        <f t="shared" si="0"/>
        <v>-447.5699999999997</v>
      </c>
    </row>
    <row r="32" spans="1:6" ht="19.5" customHeight="1">
      <c r="A32" s="3"/>
      <c r="B32" s="3" t="s">
        <v>19</v>
      </c>
      <c r="C32" s="7">
        <v>9408.32</v>
      </c>
      <c r="D32" s="11">
        <v>21554.68</v>
      </c>
      <c r="E32" s="11">
        <f t="shared" si="0"/>
        <v>-12146.36</v>
      </c>
      <c r="F32" s="2" t="s">
        <v>52</v>
      </c>
    </row>
    <row r="33" spans="1:6" ht="19.5" customHeight="1">
      <c r="A33" s="3"/>
      <c r="B33" s="3" t="s">
        <v>20</v>
      </c>
      <c r="C33" s="8">
        <v>28135</v>
      </c>
      <c r="D33" s="13">
        <v>0</v>
      </c>
      <c r="E33" s="13">
        <f t="shared" si="0"/>
        <v>28135</v>
      </c>
      <c r="F33" s="2" t="s">
        <v>52</v>
      </c>
    </row>
    <row r="34" spans="1:5" ht="19.5" customHeight="1">
      <c r="A34" s="3"/>
      <c r="B34" s="3"/>
      <c r="C34" s="8">
        <f>ROUND(C12+SUM(C24:C33),5)</f>
        <v>1210124.34</v>
      </c>
      <c r="D34" s="8">
        <f>ROUND(D12+SUM(D24:D33),5)</f>
        <v>1107195.3</v>
      </c>
      <c r="E34" s="8">
        <f>ROUND(E12+SUM(E24:E33),5)</f>
        <v>102929.04</v>
      </c>
    </row>
    <row r="35" spans="1:5" ht="19.5" customHeight="1">
      <c r="A35" s="3"/>
      <c r="B35" s="3"/>
      <c r="C35" s="8">
        <f>C10-C34</f>
        <v>360480.92999999993</v>
      </c>
      <c r="D35" s="8">
        <f>D10-D34</f>
        <v>362257.28</v>
      </c>
      <c r="E35" s="8">
        <f>E10-E34</f>
        <v>-1776.3499999999913</v>
      </c>
    </row>
    <row r="36" spans="1:3" ht="19.5" customHeight="1">
      <c r="A36" s="4"/>
      <c r="B36" s="3" t="s">
        <v>40</v>
      </c>
      <c r="C36" s="7"/>
    </row>
    <row r="37" spans="1:6" ht="19.5" customHeight="1">
      <c r="A37" s="3"/>
      <c r="B37" s="3" t="s">
        <v>21</v>
      </c>
      <c r="C37" s="7">
        <v>69444</v>
      </c>
      <c r="D37" s="11">
        <v>69444</v>
      </c>
      <c r="E37" s="11">
        <f>C37-D37</f>
        <v>0</v>
      </c>
      <c r="F37" s="2" t="s">
        <v>55</v>
      </c>
    </row>
    <row r="38" spans="1:5" ht="19.5" customHeight="1">
      <c r="A38" s="3"/>
      <c r="B38" s="3" t="s">
        <v>22</v>
      </c>
      <c r="C38" s="7">
        <v>7705.65</v>
      </c>
      <c r="D38" s="11">
        <f>5822.37+1382.71</f>
        <v>7205.08</v>
      </c>
      <c r="E38" s="11">
        <f>C38-D38</f>
        <v>500.5699999999997</v>
      </c>
    </row>
    <row r="39" spans="1:5" ht="19.5" customHeight="1">
      <c r="A39" s="3"/>
      <c r="B39" s="3" t="s">
        <v>23</v>
      </c>
      <c r="C39" s="7">
        <v>10217.5</v>
      </c>
      <c r="D39" s="11">
        <v>10217.5</v>
      </c>
      <c r="E39" s="11">
        <f>C39-D39</f>
        <v>0</v>
      </c>
    </row>
    <row r="40" spans="1:5" ht="19.5" customHeight="1">
      <c r="A40" s="3"/>
      <c r="B40" s="3" t="s">
        <v>65</v>
      </c>
      <c r="C40" s="8">
        <v>206.24</v>
      </c>
      <c r="D40" s="13">
        <f>2283.74-2100</f>
        <v>183.73999999999978</v>
      </c>
      <c r="E40" s="13">
        <f>C40-D40</f>
        <v>22.500000000000227</v>
      </c>
    </row>
    <row r="41" spans="1:5" ht="19.5" customHeight="1">
      <c r="A41" s="3"/>
      <c r="B41" s="3"/>
      <c r="C41" s="8">
        <f>ROUND(SUM(C36:C40),5)</f>
        <v>87573.39</v>
      </c>
      <c r="D41" s="8">
        <f>ROUND(SUM(D36:D40),5)</f>
        <v>87050.32</v>
      </c>
      <c r="E41" s="8">
        <f>ROUND(SUM(E36:E40),5)</f>
        <v>523.07</v>
      </c>
    </row>
    <row r="42" spans="1:3" ht="19.5" customHeight="1">
      <c r="A42" s="4"/>
      <c r="B42" s="3" t="s">
        <v>64</v>
      </c>
      <c r="C42" s="7"/>
    </row>
    <row r="43" spans="1:3" ht="19.5" customHeight="1">
      <c r="A43" s="3"/>
      <c r="B43" s="3" t="s">
        <v>24</v>
      </c>
      <c r="C43" s="7"/>
    </row>
    <row r="44" spans="1:5" ht="19.5" customHeight="1">
      <c r="A44" s="3"/>
      <c r="B44" s="3" t="s">
        <v>25</v>
      </c>
      <c r="C44" s="7">
        <v>109558.58</v>
      </c>
      <c r="D44" s="11">
        <v>105295.38</v>
      </c>
      <c r="E44" s="11">
        <f aca="true" t="shared" si="1" ref="E44:E60">C44-D44</f>
        <v>4263.199999999997</v>
      </c>
    </row>
    <row r="45" spans="1:5" ht="19.5" customHeight="1">
      <c r="A45" s="3"/>
      <c r="B45" s="3" t="s">
        <v>26</v>
      </c>
      <c r="C45" s="7">
        <v>25212.8</v>
      </c>
      <c r="D45" s="11">
        <v>25212.8</v>
      </c>
      <c r="E45" s="11">
        <f t="shared" si="1"/>
        <v>0</v>
      </c>
    </row>
    <row r="46" spans="1:5" ht="19.5" customHeight="1">
      <c r="A46" s="3"/>
      <c r="B46" s="3" t="s">
        <v>62</v>
      </c>
      <c r="C46" s="7">
        <v>12440</v>
      </c>
      <c r="D46" s="11">
        <v>12440</v>
      </c>
      <c r="E46" s="11">
        <f t="shared" si="1"/>
        <v>0</v>
      </c>
    </row>
    <row r="47" spans="1:5" ht="19.5" customHeight="1">
      <c r="A47" s="3"/>
      <c r="B47" s="3" t="s">
        <v>63</v>
      </c>
      <c r="C47" s="8">
        <v>19050</v>
      </c>
      <c r="D47" s="13">
        <v>19050</v>
      </c>
      <c r="E47" s="13">
        <f t="shared" si="1"/>
        <v>0</v>
      </c>
    </row>
    <row r="48" spans="1:5" ht="19.5" customHeight="1">
      <c r="A48" s="3"/>
      <c r="B48" s="3"/>
      <c r="C48" s="7">
        <f>ROUND(SUM(C43:C47),5)</f>
        <v>166261.38</v>
      </c>
      <c r="D48" s="7">
        <f>ROUND(SUM(D43:D47),5)</f>
        <v>161998.18</v>
      </c>
      <c r="E48" s="11">
        <f t="shared" si="1"/>
        <v>4263.200000000012</v>
      </c>
    </row>
    <row r="49" spans="1:5" ht="19.5" customHeight="1">
      <c r="A49" s="3"/>
      <c r="B49" s="3" t="s">
        <v>27</v>
      </c>
      <c r="C49" s="7">
        <v>19655.48</v>
      </c>
      <c r="D49" s="11">
        <v>19655.48</v>
      </c>
      <c r="E49" s="11">
        <f t="shared" si="1"/>
        <v>0</v>
      </c>
    </row>
    <row r="50" spans="1:6" ht="19.5" customHeight="1">
      <c r="A50" s="3"/>
      <c r="B50" s="3" t="s">
        <v>28</v>
      </c>
      <c r="C50" s="7">
        <v>16162.25</v>
      </c>
      <c r="D50" s="11">
        <v>21362.25</v>
      </c>
      <c r="E50" s="11">
        <f t="shared" si="1"/>
        <v>-5200</v>
      </c>
      <c r="F50" s="2" t="s">
        <v>57</v>
      </c>
    </row>
    <row r="51" spans="1:5" ht="19.5" customHeight="1">
      <c r="A51" s="3"/>
      <c r="B51" s="3" t="s">
        <v>29</v>
      </c>
      <c r="C51" s="7">
        <v>5101.38</v>
      </c>
      <c r="D51" s="11">
        <v>5101.38</v>
      </c>
      <c r="E51" s="11">
        <f t="shared" si="1"/>
        <v>0</v>
      </c>
    </row>
    <row r="52" spans="1:5" ht="19.5" customHeight="1">
      <c r="A52" s="3"/>
      <c r="B52" s="3" t="s">
        <v>30</v>
      </c>
      <c r="C52" s="7">
        <v>2939.63</v>
      </c>
      <c r="D52" s="11">
        <v>2936.68</v>
      </c>
      <c r="E52" s="11">
        <f t="shared" si="1"/>
        <v>2.950000000000273</v>
      </c>
    </row>
    <row r="53" spans="1:6" ht="19.5" customHeight="1">
      <c r="A53" s="3"/>
      <c r="B53" s="3" t="s">
        <v>31</v>
      </c>
      <c r="C53" s="7">
        <v>6475.5</v>
      </c>
      <c r="D53" s="11">
        <f>2328+2100</f>
        <v>4428</v>
      </c>
      <c r="E53" s="11">
        <f t="shared" si="1"/>
        <v>2047.5</v>
      </c>
      <c r="F53" s="2" t="s">
        <v>60</v>
      </c>
    </row>
    <row r="54" spans="1:5" ht="19.5" customHeight="1">
      <c r="A54" s="3"/>
      <c r="B54" s="3" t="s">
        <v>32</v>
      </c>
      <c r="C54" s="7">
        <v>2198.96</v>
      </c>
      <c r="D54" s="11">
        <v>2198.96</v>
      </c>
      <c r="E54" s="11">
        <f t="shared" si="1"/>
        <v>0</v>
      </c>
    </row>
    <row r="55" spans="1:5" ht="19.5" customHeight="1">
      <c r="A55" s="3"/>
      <c r="B55" s="3" t="s">
        <v>33</v>
      </c>
      <c r="C55" s="7">
        <f>20284.47+5692</f>
        <v>25976.47</v>
      </c>
      <c r="D55" s="11">
        <v>20059.64</v>
      </c>
      <c r="E55" s="11">
        <f t="shared" si="1"/>
        <v>5916.830000000002</v>
      </c>
    </row>
    <row r="56" spans="1:5" ht="19.5" customHeight="1">
      <c r="A56" s="3"/>
      <c r="B56" s="3" t="s">
        <v>34</v>
      </c>
      <c r="C56" s="7">
        <v>7398.94</v>
      </c>
      <c r="D56" s="11">
        <v>7450.94</v>
      </c>
      <c r="E56" s="11">
        <f t="shared" si="1"/>
        <v>-52</v>
      </c>
    </row>
    <row r="57" spans="1:5" ht="19.5" customHeight="1">
      <c r="A57" s="3"/>
      <c r="B57" s="3" t="s">
        <v>35</v>
      </c>
      <c r="C57" s="7">
        <v>3864.42</v>
      </c>
      <c r="D57" s="11">
        <v>3605.2</v>
      </c>
      <c r="E57" s="11">
        <f t="shared" si="1"/>
        <v>259.22000000000025</v>
      </c>
    </row>
    <row r="58" spans="1:5" ht="19.5" customHeight="1">
      <c r="A58" s="3"/>
      <c r="B58" s="3" t="s">
        <v>36</v>
      </c>
      <c r="C58" s="7">
        <v>-372.07</v>
      </c>
      <c r="D58" s="11">
        <v>-367.18</v>
      </c>
      <c r="E58" s="11">
        <f t="shared" si="1"/>
        <v>-4.889999999999986</v>
      </c>
    </row>
    <row r="59" spans="1:5" ht="19.5" customHeight="1">
      <c r="A59" s="3"/>
      <c r="B59" s="3" t="s">
        <v>37</v>
      </c>
      <c r="C59" s="7">
        <v>5731.86</v>
      </c>
      <c r="D59" s="11">
        <v>5595.58</v>
      </c>
      <c r="E59" s="11">
        <f t="shared" si="1"/>
        <v>136.27999999999975</v>
      </c>
    </row>
    <row r="60" spans="1:5" ht="19.5" customHeight="1">
      <c r="A60" s="3"/>
      <c r="B60" s="3" t="s">
        <v>38</v>
      </c>
      <c r="C60" s="8">
        <v>2370</v>
      </c>
      <c r="D60" s="13">
        <v>2180</v>
      </c>
      <c r="E60" s="13">
        <f t="shared" si="1"/>
        <v>190</v>
      </c>
    </row>
    <row r="61" spans="1:5" ht="19.5" customHeight="1">
      <c r="A61" s="3"/>
      <c r="B61" s="3"/>
      <c r="C61" s="8">
        <f>ROUND(C42+SUM(C48:C60),5)</f>
        <v>263764.2</v>
      </c>
      <c r="D61" s="8">
        <f>ROUND(D42+SUM(D48:D60),5)</f>
        <v>256205.11</v>
      </c>
      <c r="E61" s="8">
        <f>ROUND(E42+SUM(E48:E60),5)</f>
        <v>7559.09</v>
      </c>
    </row>
    <row r="62" spans="1:5" ht="19.5" customHeight="1">
      <c r="A62" s="3"/>
      <c r="B62" s="3" t="s">
        <v>41</v>
      </c>
      <c r="C62" s="8">
        <f>C35-C41-C61</f>
        <v>9143.33999999991</v>
      </c>
      <c r="D62" s="8">
        <f>D35-D41-D61</f>
        <v>19001.850000000035</v>
      </c>
      <c r="E62" s="8">
        <f>E35-E41-E61</f>
        <v>-9858.509999999991</v>
      </c>
    </row>
    <row r="63" spans="1:5" ht="19.5" customHeight="1">
      <c r="A63" s="4"/>
      <c r="B63" s="3" t="s">
        <v>39</v>
      </c>
      <c r="C63" s="7">
        <v>99622.2</v>
      </c>
      <c r="D63" s="11">
        <v>99772.2</v>
      </c>
      <c r="E63" s="11">
        <f>C63-D63</f>
        <v>-150</v>
      </c>
    </row>
    <row r="64" spans="1:5" ht="19.5" customHeight="1">
      <c r="A64" s="4"/>
      <c r="B64" s="3" t="s">
        <v>66</v>
      </c>
      <c r="C64" s="8">
        <v>-71045.47</v>
      </c>
      <c r="D64" s="13">
        <v>-82756.19</v>
      </c>
      <c r="E64" s="13">
        <f>C64-D64</f>
        <v>11710.720000000001</v>
      </c>
    </row>
    <row r="65" spans="1:5" ht="19.5" customHeight="1">
      <c r="A65" s="3"/>
      <c r="B65" s="3"/>
      <c r="C65" s="8">
        <f>C62+C63+C64</f>
        <v>37720.069999999905</v>
      </c>
      <c r="D65" s="8">
        <f>D62+D63+D64</f>
        <v>36017.86000000003</v>
      </c>
      <c r="E65" s="7">
        <f>E62+E63+E64</f>
        <v>1702.21000000001</v>
      </c>
    </row>
    <row r="66" spans="1:3" ht="19.5" customHeight="1">
      <c r="A66" s="3"/>
      <c r="B66" s="3"/>
      <c r="C66" s="7"/>
    </row>
    <row r="67" spans="1:7" s="5" customFormat="1" ht="19.5" customHeight="1">
      <c r="A67" s="3"/>
      <c r="B67" s="15" t="s">
        <v>50</v>
      </c>
      <c r="C67" s="16" t="s">
        <v>51</v>
      </c>
      <c r="D67" s="16"/>
      <c r="E67" s="16"/>
      <c r="F67" s="4"/>
      <c r="G67" s="4"/>
    </row>
    <row r="68" spans="2:5" ht="19.5" customHeight="1">
      <c r="B68" s="15"/>
      <c r="C68" s="16"/>
      <c r="D68" s="16"/>
      <c r="E68" s="16"/>
    </row>
    <row r="69" spans="2:5" ht="19.5" customHeight="1">
      <c r="B69" s="15" t="s">
        <v>52</v>
      </c>
      <c r="C69" s="16" t="s">
        <v>53</v>
      </c>
      <c r="D69" s="16"/>
      <c r="E69" s="16"/>
    </row>
    <row r="70" spans="2:5" ht="19.5" customHeight="1">
      <c r="B70" s="15"/>
      <c r="C70" s="16" t="s">
        <v>54</v>
      </c>
      <c r="D70" s="16"/>
      <c r="E70" s="16"/>
    </row>
    <row r="71" spans="2:5" ht="19.5" customHeight="1">
      <c r="B71" s="15"/>
      <c r="C71" s="16"/>
      <c r="D71" s="16"/>
      <c r="E71" s="16"/>
    </row>
    <row r="72" spans="2:5" ht="19.5" customHeight="1">
      <c r="B72" s="15" t="s">
        <v>55</v>
      </c>
      <c r="C72" s="16" t="s">
        <v>56</v>
      </c>
      <c r="D72" s="16"/>
      <c r="E72" s="16"/>
    </row>
    <row r="73" spans="2:5" ht="19.5" customHeight="1">
      <c r="B73" s="15"/>
      <c r="C73" s="16"/>
      <c r="D73" s="16"/>
      <c r="E73" s="16"/>
    </row>
    <row r="74" spans="2:5" ht="19.5" customHeight="1">
      <c r="B74" s="15" t="s">
        <v>57</v>
      </c>
      <c r="C74" s="16" t="s">
        <v>58</v>
      </c>
      <c r="D74" s="16"/>
      <c r="E74" s="16"/>
    </row>
    <row r="75" spans="2:5" ht="19.5" customHeight="1">
      <c r="B75" s="15"/>
      <c r="C75" s="16" t="s">
        <v>59</v>
      </c>
      <c r="D75" s="16"/>
      <c r="E75" s="16"/>
    </row>
    <row r="76" spans="2:5" ht="19.5" customHeight="1">
      <c r="B76" s="15"/>
      <c r="C76" s="16"/>
      <c r="D76" s="16"/>
      <c r="E76" s="16"/>
    </row>
    <row r="77" spans="2:5" ht="19.5" customHeight="1">
      <c r="B77" s="15" t="s">
        <v>60</v>
      </c>
      <c r="C77" s="16" t="s">
        <v>61</v>
      </c>
      <c r="D77" s="16"/>
      <c r="E77" s="16"/>
    </row>
    <row r="78" spans="2:5" ht="19.5" customHeight="1">
      <c r="B78" s="16"/>
      <c r="C78" s="16"/>
      <c r="D78" s="16"/>
      <c r="E78" s="16"/>
    </row>
    <row r="79" spans="2:5" ht="19.5" customHeight="1">
      <c r="B79" s="17"/>
      <c r="C79" s="18"/>
      <c r="D79" s="19"/>
      <c r="E79" s="19"/>
    </row>
    <row r="80" spans="2:5" ht="19.5" customHeight="1">
      <c r="B80" s="17"/>
      <c r="C80" s="18"/>
      <c r="D80" s="19"/>
      <c r="E80" s="19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INSPIRE Income and Expense Detail</dc:title>
  <dc:subject/>
  <dc:creator>Michael Bandler</dc:creator>
  <cp:keywords/>
  <dc:description/>
  <cp:lastModifiedBy>Sprague, Suzanne</cp:lastModifiedBy>
  <cp:lastPrinted>2019-07-21T15:53:30Z</cp:lastPrinted>
  <dcterms:created xsi:type="dcterms:W3CDTF">2019-07-18T19:53:02Z</dcterms:created>
  <dcterms:modified xsi:type="dcterms:W3CDTF">2019-08-23T18:16:11Z</dcterms:modified>
  <cp:category/>
  <cp:version/>
  <cp:contentType/>
  <cp:contentStatus/>
</cp:coreProperties>
</file>