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Jill.BriggsCampbell\Downloads\"/>
    </mc:Choice>
  </mc:AlternateContent>
  <xr:revisionPtr revIDLastSave="0" documentId="8_{DD049CF1-1434-487F-A31A-25531041701A}" xr6:coauthVersionLast="47" xr6:coauthVersionMax="47" xr10:uidLastSave="{00000000-0000-0000-0000-000000000000}"/>
  <bookViews>
    <workbookView xWindow="-110" yWindow="-110" windowWidth="19420" windowHeight="11500" xr2:uid="{22AFB1C4-4585-46FD-9EE7-4CDE6F74E5C1}"/>
  </bookViews>
  <sheets>
    <sheet name="FY26 Final v02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74" i="1" l="1"/>
  <c r="AI573" i="1"/>
  <c r="E573" i="1"/>
  <c r="AI572" i="1"/>
  <c r="AG572" i="1"/>
  <c r="AF572" i="1"/>
  <c r="E572" i="1"/>
  <c r="AI571" i="1"/>
  <c r="AG571" i="1"/>
  <c r="AF571" i="1"/>
  <c r="E571" i="1"/>
  <c r="E570" i="1"/>
  <c r="E569" i="1"/>
  <c r="AI568" i="1"/>
  <c r="E568" i="1"/>
  <c r="AI567" i="1"/>
  <c r="AG567" i="1"/>
  <c r="AF567" i="1"/>
  <c r="E567" i="1"/>
  <c r="AI566" i="1"/>
  <c r="AG566" i="1"/>
  <c r="AF566" i="1"/>
  <c r="AD566" i="1"/>
  <c r="E566" i="1"/>
  <c r="AI565" i="1"/>
  <c r="E565" i="1"/>
  <c r="AI564" i="1"/>
  <c r="AG564" i="1"/>
  <c r="AF564" i="1"/>
  <c r="E564" i="1"/>
  <c r="AI563" i="1"/>
  <c r="AG563" i="1"/>
  <c r="AF563" i="1"/>
  <c r="E563" i="1"/>
  <c r="E562" i="1"/>
  <c r="E561" i="1"/>
  <c r="AD560" i="1"/>
  <c r="AJ560" i="1"/>
  <c r="E560" i="1"/>
  <c r="E559" i="1"/>
  <c r="AI558" i="1"/>
  <c r="AJ558" i="1"/>
  <c r="E558" i="1"/>
  <c r="AK557" i="1"/>
  <c r="AI557" i="1"/>
  <c r="AG557" i="1"/>
  <c r="AF557" i="1"/>
  <c r="E557" i="1"/>
  <c r="AI556" i="1"/>
  <c r="AG556" i="1"/>
  <c r="AF556" i="1"/>
  <c r="E556" i="1"/>
  <c r="AK555" i="1"/>
  <c r="AI555" i="1"/>
  <c r="AG555" i="1"/>
  <c r="AF555" i="1"/>
  <c r="E555" i="1"/>
  <c r="AK554" i="1"/>
  <c r="AI554" i="1"/>
  <c r="AG554" i="1"/>
  <c r="AF554" i="1"/>
  <c r="E554" i="1"/>
  <c r="AK553" i="1"/>
  <c r="AI553" i="1"/>
  <c r="AG553" i="1"/>
  <c r="AF553" i="1"/>
  <c r="E553" i="1"/>
  <c r="AI552" i="1"/>
  <c r="AG552" i="1"/>
  <c r="AF552" i="1"/>
  <c r="E552" i="1"/>
  <c r="AI551" i="1"/>
  <c r="AG551" i="1"/>
  <c r="AF551" i="1"/>
  <c r="E551" i="1"/>
  <c r="AK550" i="1"/>
  <c r="AI550" i="1"/>
  <c r="AG550" i="1"/>
  <c r="AF550" i="1"/>
  <c r="E550" i="1"/>
  <c r="E549" i="1"/>
  <c r="E548" i="1"/>
  <c r="E547" i="1"/>
  <c r="E546" i="1"/>
  <c r="AJ545" i="1"/>
  <c r="E545" i="1"/>
  <c r="AJ544" i="1"/>
  <c r="E544" i="1"/>
  <c r="E543" i="1"/>
  <c r="AJ542" i="1"/>
  <c r="AD542" i="1"/>
  <c r="AF542" i="1" s="1"/>
  <c r="E542" i="1"/>
  <c r="AK541" i="1"/>
  <c r="AI541" i="1"/>
  <c r="AJ541" i="1"/>
  <c r="E541" i="1"/>
  <c r="AI540" i="1"/>
  <c r="AG540" i="1"/>
  <c r="AF540" i="1"/>
  <c r="E540" i="1"/>
  <c r="AI539" i="1"/>
  <c r="AG539" i="1"/>
  <c r="AF539" i="1"/>
  <c r="E539" i="1"/>
  <c r="AK538" i="1"/>
  <c r="AI538" i="1"/>
  <c r="AG538" i="1"/>
  <c r="AF538" i="1"/>
  <c r="E538" i="1"/>
  <c r="AI537" i="1"/>
  <c r="AJ537" i="1"/>
  <c r="E537" i="1"/>
  <c r="AI536" i="1"/>
  <c r="AG536" i="1"/>
  <c r="AF536" i="1"/>
  <c r="E536" i="1"/>
  <c r="AI535" i="1"/>
  <c r="AG535" i="1"/>
  <c r="AF535" i="1"/>
  <c r="E535" i="1"/>
  <c r="E534" i="1"/>
  <c r="E533" i="1"/>
  <c r="E532" i="1"/>
  <c r="E531" i="1"/>
  <c r="AD530" i="1"/>
  <c r="AF530" i="1" s="1"/>
  <c r="E530" i="1"/>
  <c r="E529" i="1"/>
  <c r="AD528" i="1"/>
  <c r="E528" i="1"/>
  <c r="AJ527" i="1"/>
  <c r="AI527" i="1"/>
  <c r="E527" i="1"/>
  <c r="AI526" i="1"/>
  <c r="AG526" i="1"/>
  <c r="AF526" i="1"/>
  <c r="E526" i="1"/>
  <c r="AI525" i="1"/>
  <c r="AG525" i="1"/>
  <c r="AF525" i="1"/>
  <c r="E525" i="1"/>
  <c r="AI524" i="1"/>
  <c r="AG524" i="1"/>
  <c r="AF524" i="1"/>
  <c r="E523" i="1"/>
  <c r="E522" i="1"/>
  <c r="AI520" i="1"/>
  <c r="E520" i="1"/>
  <c r="AI519" i="1"/>
  <c r="AG519" i="1"/>
  <c r="AF519" i="1"/>
  <c r="E519" i="1"/>
  <c r="AI518" i="1"/>
  <c r="AG518" i="1"/>
  <c r="AF518" i="1"/>
  <c r="E518" i="1"/>
  <c r="AI517" i="1"/>
  <c r="AG517" i="1"/>
  <c r="AF517" i="1"/>
  <c r="E517" i="1"/>
  <c r="AD516" i="1"/>
  <c r="AJ516" i="1"/>
  <c r="E516" i="1"/>
  <c r="E515" i="1"/>
  <c r="E514" i="1"/>
  <c r="AI513" i="1"/>
  <c r="E513" i="1"/>
  <c r="AI512" i="1"/>
  <c r="AG512" i="1"/>
  <c r="AF512" i="1"/>
  <c r="E512" i="1"/>
  <c r="AI511" i="1"/>
  <c r="AG511" i="1"/>
  <c r="AF511" i="1"/>
  <c r="E511" i="1"/>
  <c r="AI510" i="1"/>
  <c r="E510" i="1"/>
  <c r="AI509" i="1"/>
  <c r="AG509" i="1"/>
  <c r="AF509" i="1"/>
  <c r="E509" i="1"/>
  <c r="AI508" i="1"/>
  <c r="AG508" i="1"/>
  <c r="AF508" i="1"/>
  <c r="E508" i="1"/>
  <c r="AI507" i="1"/>
  <c r="AG507" i="1"/>
  <c r="AF507" i="1"/>
  <c r="E507" i="1"/>
  <c r="AI506" i="1"/>
  <c r="AG506" i="1"/>
  <c r="AF506" i="1"/>
  <c r="E506" i="1"/>
  <c r="E505" i="1"/>
  <c r="E504" i="1"/>
  <c r="AJ503" i="1"/>
  <c r="E503" i="1"/>
  <c r="E502" i="1"/>
  <c r="AJ501" i="1"/>
  <c r="E501" i="1"/>
  <c r="E500" i="1"/>
  <c r="AJ499" i="1"/>
  <c r="AK498" i="1" s="1"/>
  <c r="AI499" i="1"/>
  <c r="E499" i="1"/>
  <c r="AI498" i="1"/>
  <c r="AG498" i="1"/>
  <c r="AF498" i="1"/>
  <c r="E498" i="1"/>
  <c r="AK497" i="1"/>
  <c r="AI497" i="1"/>
  <c r="AG497" i="1"/>
  <c r="AF497" i="1"/>
  <c r="E497" i="1"/>
  <c r="E496" i="1"/>
  <c r="E495" i="1"/>
  <c r="E494" i="1"/>
  <c r="E493" i="1"/>
  <c r="E492" i="1"/>
  <c r="AI491" i="1"/>
  <c r="E491" i="1"/>
  <c r="AI490" i="1"/>
  <c r="AG490" i="1"/>
  <c r="AF490" i="1"/>
  <c r="E490" i="1"/>
  <c r="AI489" i="1"/>
  <c r="AG489" i="1"/>
  <c r="AF489" i="1"/>
  <c r="E489" i="1"/>
  <c r="AJ488" i="1"/>
  <c r="E488" i="1"/>
  <c r="AJ487" i="1"/>
  <c r="AD487" i="1"/>
  <c r="AF487" i="1" s="1"/>
  <c r="E487" i="1"/>
  <c r="E486" i="1"/>
  <c r="E485" i="1"/>
  <c r="AI484" i="1"/>
  <c r="E484" i="1"/>
  <c r="AI483" i="1"/>
  <c r="AG483" i="1"/>
  <c r="AF483" i="1"/>
  <c r="E483" i="1"/>
  <c r="AI482" i="1"/>
  <c r="AG482" i="1"/>
  <c r="AF482" i="1"/>
  <c r="E482" i="1"/>
  <c r="AI481" i="1"/>
  <c r="AG481" i="1"/>
  <c r="AF481" i="1"/>
  <c r="E481" i="1"/>
  <c r="AI480" i="1"/>
  <c r="AG480" i="1"/>
  <c r="AF480" i="1"/>
  <c r="E480" i="1"/>
  <c r="AI479" i="1"/>
  <c r="AG479" i="1"/>
  <c r="AF479" i="1"/>
  <c r="E479" i="1"/>
  <c r="AI478" i="1"/>
  <c r="AG478" i="1"/>
  <c r="AF478" i="1"/>
  <c r="E478" i="1"/>
  <c r="AI477" i="1"/>
  <c r="AG477" i="1"/>
  <c r="AF477" i="1"/>
  <c r="E477" i="1"/>
  <c r="E476" i="1"/>
  <c r="E475" i="1"/>
  <c r="AJ474" i="1"/>
  <c r="E474" i="1"/>
  <c r="E473" i="1"/>
  <c r="AJ472" i="1"/>
  <c r="E472" i="1"/>
  <c r="AD471" i="1"/>
  <c r="E471" i="1"/>
  <c r="E470" i="1"/>
  <c r="E469" i="1"/>
  <c r="AI468" i="1"/>
  <c r="E468" i="1"/>
  <c r="AI467" i="1"/>
  <c r="AG467" i="1"/>
  <c r="AF467" i="1"/>
  <c r="E467" i="1"/>
  <c r="AI466" i="1"/>
  <c r="AG466" i="1"/>
  <c r="AF466" i="1"/>
  <c r="E466" i="1"/>
  <c r="E465" i="1"/>
  <c r="AJ464" i="1"/>
  <c r="E464" i="1"/>
  <c r="E463" i="1"/>
  <c r="E462" i="1"/>
  <c r="E461" i="1"/>
  <c r="E460" i="1"/>
  <c r="E459" i="1"/>
  <c r="AI458" i="1"/>
  <c r="E458" i="1"/>
  <c r="AI457" i="1"/>
  <c r="AG457" i="1"/>
  <c r="AF457" i="1"/>
  <c r="AD457" i="1"/>
  <c r="E457" i="1"/>
  <c r="AI456" i="1"/>
  <c r="AG456" i="1"/>
  <c r="AF456" i="1"/>
  <c r="E456" i="1"/>
  <c r="AI455" i="1"/>
  <c r="AG455" i="1"/>
  <c r="AF455" i="1"/>
  <c r="E455" i="1"/>
  <c r="AI454" i="1"/>
  <c r="AG454" i="1"/>
  <c r="AF454" i="1"/>
  <c r="E454" i="1"/>
  <c r="E453" i="1"/>
  <c r="E452" i="1"/>
  <c r="E451" i="1"/>
  <c r="E450" i="1"/>
  <c r="E449" i="1"/>
  <c r="AI448" i="1"/>
  <c r="E448" i="1"/>
  <c r="AI447" i="1"/>
  <c r="AG447" i="1"/>
  <c r="AF447" i="1"/>
  <c r="E447" i="1"/>
  <c r="AI446" i="1"/>
  <c r="AG446" i="1"/>
  <c r="AF446" i="1"/>
  <c r="E446" i="1"/>
  <c r="AI445" i="1"/>
  <c r="AJ445" i="1"/>
  <c r="E445" i="1"/>
  <c r="AI444" i="1"/>
  <c r="AG444" i="1"/>
  <c r="AF444" i="1"/>
  <c r="E444" i="1"/>
  <c r="AI443" i="1"/>
  <c r="AG443" i="1"/>
  <c r="AF443" i="1"/>
  <c r="E443" i="1"/>
  <c r="AI442" i="1"/>
  <c r="AG442" i="1"/>
  <c r="AF442" i="1"/>
  <c r="E442" i="1"/>
  <c r="AI441" i="1"/>
  <c r="AG441" i="1"/>
  <c r="AF441" i="1"/>
  <c r="AD441" i="1"/>
  <c r="E441" i="1"/>
  <c r="E440" i="1"/>
  <c r="E439" i="1"/>
  <c r="AJ438" i="1"/>
  <c r="E438" i="1"/>
  <c r="AJ437" i="1"/>
  <c r="E437" i="1"/>
  <c r="AI436" i="1"/>
  <c r="E436" i="1"/>
  <c r="AI435" i="1"/>
  <c r="AG435" i="1"/>
  <c r="AF435" i="1"/>
  <c r="E435" i="1"/>
  <c r="AI434" i="1"/>
  <c r="AG434" i="1"/>
  <c r="AF434" i="1"/>
  <c r="E434" i="1"/>
  <c r="AJ433" i="1"/>
  <c r="AI433" i="1"/>
  <c r="E433" i="1"/>
  <c r="AI432" i="1"/>
  <c r="AG432" i="1"/>
  <c r="AF432" i="1"/>
  <c r="E432" i="1"/>
  <c r="AK431" i="1"/>
  <c r="AI431" i="1"/>
  <c r="AG431" i="1"/>
  <c r="AF431" i="1"/>
  <c r="E431" i="1"/>
  <c r="AK430" i="1"/>
  <c r="AI430" i="1"/>
  <c r="AG430" i="1"/>
  <c r="AF430" i="1"/>
  <c r="E430" i="1"/>
  <c r="AI429" i="1"/>
  <c r="AG429" i="1"/>
  <c r="AF429" i="1"/>
  <c r="E429" i="1"/>
  <c r="AK428" i="1"/>
  <c r="AI428" i="1"/>
  <c r="AG428" i="1"/>
  <c r="AF428" i="1"/>
  <c r="E428" i="1"/>
  <c r="AI427" i="1"/>
  <c r="E427" i="1"/>
  <c r="AI426" i="1"/>
  <c r="AG426" i="1"/>
  <c r="AF426" i="1"/>
  <c r="E426" i="1"/>
  <c r="AI425" i="1"/>
  <c r="AG425" i="1"/>
  <c r="AF425" i="1"/>
  <c r="E425" i="1"/>
  <c r="AI424" i="1"/>
  <c r="AG424" i="1"/>
  <c r="AF424" i="1"/>
  <c r="E424" i="1"/>
  <c r="AI423" i="1"/>
  <c r="AG423" i="1"/>
  <c r="AF423" i="1"/>
  <c r="E423" i="1"/>
  <c r="E422" i="1"/>
  <c r="E421" i="1"/>
  <c r="E420" i="1"/>
  <c r="E419" i="1"/>
  <c r="E418" i="1"/>
  <c r="E417" i="1"/>
  <c r="E416" i="1"/>
  <c r="AJ415" i="1"/>
  <c r="E415" i="1"/>
  <c r="E414" i="1"/>
  <c r="AI413" i="1"/>
  <c r="E413" i="1"/>
  <c r="AI412" i="1"/>
  <c r="AG412" i="1"/>
  <c r="AF412" i="1"/>
  <c r="E412" i="1"/>
  <c r="AI411" i="1"/>
  <c r="AG411" i="1"/>
  <c r="AF411" i="1"/>
  <c r="E411" i="1"/>
  <c r="AI410" i="1"/>
  <c r="AG410" i="1"/>
  <c r="AF410" i="1"/>
  <c r="E410" i="1"/>
  <c r="AI409" i="1"/>
  <c r="AG409" i="1"/>
  <c r="AF409" i="1"/>
  <c r="E409" i="1"/>
  <c r="AI408" i="1"/>
  <c r="AG408" i="1"/>
  <c r="AF408" i="1"/>
  <c r="E408" i="1"/>
  <c r="AI407" i="1"/>
  <c r="AG407" i="1"/>
  <c r="AF407" i="1"/>
  <c r="E407" i="1"/>
  <c r="E406" i="1"/>
  <c r="AJ405" i="1"/>
  <c r="E405" i="1"/>
  <c r="E404" i="1"/>
  <c r="E403" i="1"/>
  <c r="E402" i="1"/>
  <c r="E401" i="1"/>
  <c r="E400" i="1"/>
  <c r="AI399" i="1"/>
  <c r="AE399" i="1"/>
  <c r="AD399" i="1"/>
  <c r="AJ399" i="1"/>
  <c r="E399" i="1"/>
  <c r="AI398" i="1"/>
  <c r="AG398" i="1"/>
  <c r="AF398" i="1"/>
  <c r="E398" i="1"/>
  <c r="AK397" i="1"/>
  <c r="AI397" i="1"/>
  <c r="AG397" i="1"/>
  <c r="AF397" i="1"/>
  <c r="E397" i="1"/>
  <c r="AI396" i="1"/>
  <c r="AG396" i="1"/>
  <c r="AF396" i="1"/>
  <c r="E396" i="1"/>
  <c r="AK395" i="1"/>
  <c r="AI395" i="1"/>
  <c r="AG395" i="1"/>
  <c r="AF395" i="1"/>
  <c r="E395" i="1"/>
  <c r="AI394" i="1"/>
  <c r="AG394" i="1"/>
  <c r="AF394" i="1"/>
  <c r="E394" i="1"/>
  <c r="AK393" i="1"/>
  <c r="AI393" i="1"/>
  <c r="AG393" i="1"/>
  <c r="AF393" i="1"/>
  <c r="E393" i="1"/>
  <c r="AI392" i="1"/>
  <c r="E392" i="1"/>
  <c r="AI391" i="1"/>
  <c r="AG391" i="1"/>
  <c r="AF391" i="1"/>
  <c r="E391" i="1"/>
  <c r="AI390" i="1"/>
  <c r="AG390" i="1"/>
  <c r="AF390" i="1"/>
  <c r="E390" i="1"/>
  <c r="E389" i="1"/>
  <c r="AJ388" i="1"/>
  <c r="E388" i="1"/>
  <c r="AJ387" i="1"/>
  <c r="E387" i="1"/>
  <c r="E386" i="1"/>
  <c r="AJ385" i="1"/>
  <c r="AD385" i="1"/>
  <c r="AF385" i="1" s="1"/>
  <c r="E385" i="1"/>
  <c r="E384" i="1"/>
  <c r="AJ383" i="1"/>
  <c r="E383" i="1"/>
  <c r="E382" i="1"/>
  <c r="AK381" i="1"/>
  <c r="AI381" i="1"/>
  <c r="AJ381" i="1"/>
  <c r="AK380" i="1" s="1"/>
  <c r="E381" i="1"/>
  <c r="AI380" i="1"/>
  <c r="AG380" i="1"/>
  <c r="AF380" i="1"/>
  <c r="E380" i="1"/>
  <c r="AK379" i="1"/>
  <c r="AI379" i="1"/>
  <c r="AG379" i="1"/>
  <c r="AF379" i="1"/>
  <c r="E379" i="1"/>
  <c r="AK378" i="1"/>
  <c r="AI378" i="1"/>
  <c r="AG378" i="1"/>
  <c r="AF378" i="1"/>
  <c r="E378" i="1"/>
  <c r="AK377" i="1"/>
  <c r="AI377" i="1"/>
  <c r="AG377" i="1"/>
  <c r="AF377" i="1"/>
  <c r="E377" i="1"/>
  <c r="AI376" i="1"/>
  <c r="E376" i="1"/>
  <c r="AI375" i="1"/>
  <c r="AG375" i="1"/>
  <c r="AF375" i="1"/>
  <c r="AD375" i="1"/>
  <c r="E375" i="1"/>
  <c r="AI374" i="1"/>
  <c r="AG374" i="1"/>
  <c r="AF374" i="1"/>
  <c r="E374" i="1"/>
  <c r="AI373" i="1"/>
  <c r="AG373" i="1"/>
  <c r="AF373" i="1"/>
  <c r="E373" i="1"/>
  <c r="AJ372" i="1"/>
  <c r="E372" i="1"/>
  <c r="E371" i="1"/>
  <c r="E370" i="1"/>
  <c r="E369" i="1"/>
  <c r="E368" i="1"/>
  <c r="E367" i="1"/>
  <c r="AJ366" i="1"/>
  <c r="AI366" i="1"/>
  <c r="E366" i="1"/>
  <c r="AK365" i="1"/>
  <c r="AI365" i="1"/>
  <c r="AG365" i="1"/>
  <c r="AF365" i="1"/>
  <c r="AD365" i="1"/>
  <c r="AE365" i="1" s="1"/>
  <c r="AK364" i="1"/>
  <c r="AI364" i="1"/>
  <c r="AG364" i="1"/>
  <c r="AF364" i="1"/>
  <c r="E364" i="1"/>
  <c r="AK363" i="1"/>
  <c r="AI363" i="1"/>
  <c r="AG363" i="1"/>
  <c r="AF363" i="1"/>
  <c r="E363" i="1"/>
  <c r="AI362" i="1"/>
  <c r="AG362" i="1"/>
  <c r="AF362" i="1"/>
  <c r="E362" i="1"/>
  <c r="AI361" i="1"/>
  <c r="AG361" i="1"/>
  <c r="AF361" i="1"/>
  <c r="E361" i="1"/>
  <c r="AI360" i="1"/>
  <c r="AG360" i="1"/>
  <c r="AF360" i="1"/>
  <c r="E360" i="1"/>
  <c r="AI359" i="1"/>
  <c r="AG359" i="1"/>
  <c r="AF359" i="1"/>
  <c r="E359" i="1"/>
  <c r="AI358" i="1"/>
  <c r="E358" i="1"/>
  <c r="AI357" i="1"/>
  <c r="AG357" i="1"/>
  <c r="AF357" i="1"/>
  <c r="E357" i="1"/>
  <c r="AI356" i="1"/>
  <c r="AG356" i="1"/>
  <c r="AF356" i="1"/>
  <c r="E356" i="1"/>
  <c r="AI355" i="1"/>
  <c r="AG355" i="1"/>
  <c r="AF355" i="1"/>
  <c r="E355" i="1"/>
  <c r="AI354" i="1"/>
  <c r="AG354" i="1"/>
  <c r="AF354" i="1"/>
  <c r="E354" i="1"/>
  <c r="AI353" i="1"/>
  <c r="AG353" i="1"/>
  <c r="AF353" i="1"/>
  <c r="E353" i="1"/>
  <c r="AI352" i="1"/>
  <c r="AG352" i="1"/>
  <c r="AF352" i="1"/>
  <c r="E352" i="1"/>
  <c r="AI351" i="1"/>
  <c r="AG351" i="1"/>
  <c r="AF351" i="1"/>
  <c r="E351" i="1"/>
  <c r="E350" i="1"/>
  <c r="E349" i="1"/>
  <c r="AJ348" i="1"/>
  <c r="E348" i="1"/>
  <c r="E347" i="1"/>
  <c r="E346" i="1"/>
  <c r="E345" i="1"/>
  <c r="E344" i="1"/>
  <c r="AJ343" i="1"/>
  <c r="AI343" i="1"/>
  <c r="E343" i="1"/>
  <c r="AI342" i="1"/>
  <c r="AG342" i="1"/>
  <c r="AF342" i="1"/>
  <c r="AD342" i="1"/>
  <c r="AE342" i="1" s="1"/>
  <c r="E342" i="1"/>
  <c r="AI341" i="1"/>
  <c r="AG341" i="1"/>
  <c r="AF341" i="1"/>
  <c r="E341" i="1"/>
  <c r="AI340" i="1"/>
  <c r="AG340" i="1"/>
  <c r="AF340" i="1"/>
  <c r="E340" i="1"/>
  <c r="AK339" i="1"/>
  <c r="AI339" i="1"/>
  <c r="AG339" i="1"/>
  <c r="AF339" i="1"/>
  <c r="E339" i="1"/>
  <c r="E338" i="1"/>
  <c r="E337" i="1"/>
  <c r="AJ336" i="1"/>
  <c r="E336" i="1"/>
  <c r="E335" i="1"/>
  <c r="AI334" i="1"/>
  <c r="AJ334" i="1"/>
  <c r="E334" i="1"/>
  <c r="AI333" i="1"/>
  <c r="AG333" i="1"/>
  <c r="AF333" i="1"/>
  <c r="E333" i="1"/>
  <c r="AK332" i="1"/>
  <c r="AI332" i="1"/>
  <c r="AG332" i="1"/>
  <c r="AF332" i="1"/>
  <c r="E332" i="1"/>
  <c r="AK331" i="1"/>
  <c r="AI331" i="1"/>
  <c r="AG331" i="1"/>
  <c r="AF331" i="1"/>
  <c r="E331" i="1"/>
  <c r="AI330" i="1"/>
  <c r="AG330" i="1"/>
  <c r="AF330" i="1"/>
  <c r="E330" i="1"/>
  <c r="AK329" i="1"/>
  <c r="AI329" i="1"/>
  <c r="AG329" i="1"/>
  <c r="AF329" i="1"/>
  <c r="E329" i="1"/>
  <c r="AJ328" i="1"/>
  <c r="E328" i="1"/>
  <c r="E327" i="1"/>
  <c r="E326" i="1"/>
  <c r="AJ325" i="1"/>
  <c r="E325" i="1"/>
  <c r="E324" i="1"/>
  <c r="AK323" i="1"/>
  <c r="AJ323" i="1"/>
  <c r="AK313" i="1" s="1"/>
  <c r="AI323" i="1"/>
  <c r="E323" i="1"/>
  <c r="AI322" i="1"/>
  <c r="AG322" i="1"/>
  <c r="AF322" i="1"/>
  <c r="E322" i="1"/>
  <c r="AI321" i="1"/>
  <c r="AG321" i="1"/>
  <c r="AF321" i="1"/>
  <c r="AE321" i="1"/>
  <c r="AD321" i="1"/>
  <c r="E321" i="1"/>
  <c r="AI320" i="1"/>
  <c r="AG320" i="1"/>
  <c r="AF320" i="1"/>
  <c r="E320" i="1"/>
  <c r="AI319" i="1"/>
  <c r="AG319" i="1"/>
  <c r="AF319" i="1"/>
  <c r="E319" i="1"/>
  <c r="AK318" i="1"/>
  <c r="AI318" i="1"/>
  <c r="AG318" i="1"/>
  <c r="AF318" i="1"/>
  <c r="E318" i="1"/>
  <c r="AK317" i="1"/>
  <c r="AI317" i="1"/>
  <c r="AG317" i="1"/>
  <c r="AF317" i="1"/>
  <c r="AD317" i="1"/>
  <c r="E317" i="1"/>
  <c r="AI316" i="1"/>
  <c r="AG316" i="1"/>
  <c r="AF316" i="1"/>
  <c r="E316" i="1"/>
  <c r="AK315" i="1"/>
  <c r="AI315" i="1"/>
  <c r="AG315" i="1"/>
  <c r="AF315" i="1"/>
  <c r="E315" i="1"/>
  <c r="AI314" i="1"/>
  <c r="AG314" i="1"/>
  <c r="AF314" i="1"/>
  <c r="E314" i="1"/>
  <c r="AI313" i="1"/>
  <c r="AG313" i="1"/>
  <c r="AF313" i="1"/>
  <c r="E313" i="1"/>
  <c r="AK312" i="1"/>
  <c r="AI312" i="1"/>
  <c r="AG312" i="1"/>
  <c r="AF312" i="1"/>
  <c r="E312" i="1"/>
  <c r="AJ311" i="1"/>
  <c r="AI311" i="1"/>
  <c r="E311" i="1"/>
  <c r="AI310" i="1"/>
  <c r="AG310" i="1"/>
  <c r="AF310" i="1"/>
  <c r="E310" i="1"/>
  <c r="AI309" i="1"/>
  <c r="AG309" i="1"/>
  <c r="AF309" i="1"/>
  <c r="E309" i="1"/>
  <c r="AI308" i="1"/>
  <c r="AG308" i="1"/>
  <c r="AF308" i="1"/>
  <c r="E308" i="1"/>
  <c r="AI307" i="1"/>
  <c r="AG307" i="1"/>
  <c r="AF307" i="1"/>
  <c r="E307" i="1"/>
  <c r="AI306" i="1"/>
  <c r="AG306" i="1"/>
  <c r="AF306" i="1"/>
  <c r="E306" i="1"/>
  <c r="AI305" i="1"/>
  <c r="AG305" i="1"/>
  <c r="AF305" i="1"/>
  <c r="E305" i="1"/>
  <c r="E304" i="1"/>
  <c r="AD303" i="1"/>
  <c r="E303" i="1"/>
  <c r="E302" i="1"/>
  <c r="E301" i="1"/>
  <c r="E300" i="1"/>
  <c r="E299" i="1"/>
  <c r="E298" i="1"/>
  <c r="E297" i="1"/>
  <c r="E296" i="1"/>
  <c r="E295" i="1"/>
  <c r="E294" i="1"/>
  <c r="E293" i="1"/>
  <c r="AJ292" i="1"/>
  <c r="AK290" i="1" s="1"/>
  <c r="AI292" i="1"/>
  <c r="E292" i="1"/>
  <c r="AK291" i="1"/>
  <c r="AI291" i="1"/>
  <c r="AG291" i="1"/>
  <c r="AF291" i="1"/>
  <c r="E291" i="1"/>
  <c r="AI290" i="1"/>
  <c r="AG290" i="1"/>
  <c r="AF290" i="1"/>
  <c r="E290" i="1"/>
  <c r="AJ289" i="1"/>
  <c r="AK289" i="1" s="1"/>
  <c r="AI289" i="1"/>
  <c r="AD289" i="1"/>
  <c r="AE289" i="1" s="1"/>
  <c r="E289" i="1"/>
  <c r="AK288" i="1"/>
  <c r="AI288" i="1"/>
  <c r="AG288" i="1"/>
  <c r="AF288" i="1"/>
  <c r="E288" i="1"/>
  <c r="AK287" i="1"/>
  <c r="AI287" i="1"/>
  <c r="AG287" i="1"/>
  <c r="AF287" i="1"/>
  <c r="E287" i="1"/>
  <c r="AI286" i="1"/>
  <c r="E286" i="1"/>
  <c r="AI285" i="1"/>
  <c r="AG285" i="1"/>
  <c r="AF285" i="1"/>
  <c r="E285" i="1"/>
  <c r="AI284" i="1"/>
  <c r="AG284" i="1"/>
  <c r="AF284" i="1"/>
  <c r="E284" i="1"/>
  <c r="AI283" i="1"/>
  <c r="AJ283" i="1"/>
  <c r="E283" i="1"/>
  <c r="AI282" i="1"/>
  <c r="AG282" i="1"/>
  <c r="AF282" i="1"/>
  <c r="E282" i="1"/>
  <c r="AK281" i="1"/>
  <c r="AI281" i="1"/>
  <c r="AG281" i="1"/>
  <c r="AF281" i="1"/>
  <c r="E281" i="1"/>
  <c r="AJ280" i="1"/>
  <c r="E280" i="1"/>
  <c r="E279" i="1"/>
  <c r="AJ278" i="1"/>
  <c r="E278" i="1"/>
  <c r="E277" i="1"/>
  <c r="E276" i="1"/>
  <c r="E275" i="1"/>
  <c r="E274" i="1"/>
  <c r="E273" i="1"/>
  <c r="AJ272" i="1"/>
  <c r="E272" i="1"/>
  <c r="E271" i="1"/>
  <c r="AI270" i="1"/>
  <c r="E270" i="1"/>
  <c r="AI269" i="1"/>
  <c r="AG269" i="1"/>
  <c r="AF269" i="1"/>
  <c r="E269" i="1"/>
  <c r="AI268" i="1"/>
  <c r="AG268" i="1"/>
  <c r="AF268" i="1"/>
  <c r="E268" i="1"/>
  <c r="AI267" i="1"/>
  <c r="AG267" i="1"/>
  <c r="AF267" i="1"/>
  <c r="E267" i="1"/>
  <c r="AJ266" i="1"/>
  <c r="E266" i="1"/>
  <c r="E265" i="1"/>
  <c r="E264" i="1"/>
  <c r="AK263" i="1"/>
  <c r="AJ263" i="1"/>
  <c r="AI263" i="1"/>
  <c r="E263" i="1"/>
  <c r="AI262" i="1"/>
  <c r="AG262" i="1"/>
  <c r="AF262" i="1"/>
  <c r="E262" i="1"/>
  <c r="AI261" i="1"/>
  <c r="AG261" i="1"/>
  <c r="AF261" i="1"/>
  <c r="AD261" i="1"/>
  <c r="E261" i="1"/>
  <c r="AI260" i="1"/>
  <c r="E260" i="1"/>
  <c r="AI259" i="1"/>
  <c r="AG259" i="1"/>
  <c r="AF259" i="1"/>
  <c r="E259" i="1"/>
  <c r="AI258" i="1"/>
  <c r="AG258" i="1"/>
  <c r="AF258" i="1"/>
  <c r="E258" i="1"/>
  <c r="AI257" i="1"/>
  <c r="E257" i="1"/>
  <c r="AI256" i="1"/>
  <c r="AG256" i="1"/>
  <c r="AF256" i="1"/>
  <c r="E256" i="1"/>
  <c r="AI255" i="1"/>
  <c r="AG255" i="1"/>
  <c r="AF255" i="1"/>
  <c r="E255" i="1"/>
  <c r="AI254" i="1"/>
  <c r="AG254" i="1"/>
  <c r="AF254" i="1"/>
  <c r="E254" i="1"/>
  <c r="E253" i="1"/>
  <c r="E252" i="1"/>
  <c r="E251" i="1"/>
  <c r="AJ250" i="1"/>
  <c r="E250" i="1"/>
  <c r="AJ249" i="1"/>
  <c r="E249" i="1"/>
  <c r="AJ248" i="1"/>
  <c r="E248" i="1"/>
  <c r="AJ247" i="1"/>
  <c r="E247" i="1"/>
  <c r="E246" i="1"/>
  <c r="AI245" i="1"/>
  <c r="E245" i="1"/>
  <c r="AI244" i="1"/>
  <c r="AG244" i="1"/>
  <c r="AF244" i="1"/>
  <c r="E244" i="1"/>
  <c r="AI243" i="1"/>
  <c r="AG243" i="1"/>
  <c r="AF243" i="1"/>
  <c r="E243" i="1"/>
  <c r="E242" i="1"/>
  <c r="AJ241" i="1"/>
  <c r="E241" i="1"/>
  <c r="E240" i="1"/>
  <c r="AI239" i="1"/>
  <c r="AJ239" i="1"/>
  <c r="AK237" i="1" s="1"/>
  <c r="E239" i="1"/>
  <c r="AI238" i="1"/>
  <c r="AG238" i="1"/>
  <c r="AF238" i="1"/>
  <c r="E238" i="1"/>
  <c r="AI237" i="1"/>
  <c r="AG237" i="1"/>
  <c r="AF237" i="1"/>
  <c r="E237" i="1"/>
  <c r="AK236" i="1"/>
  <c r="AI236" i="1"/>
  <c r="AG236" i="1"/>
  <c r="AF236" i="1"/>
  <c r="E236" i="1"/>
  <c r="AI235" i="1"/>
  <c r="AG235" i="1"/>
  <c r="AF235" i="1"/>
  <c r="E235" i="1"/>
  <c r="AI234" i="1"/>
  <c r="AG234" i="1"/>
  <c r="AF234" i="1"/>
  <c r="E234" i="1"/>
  <c r="AI233" i="1"/>
  <c r="AG233" i="1"/>
  <c r="AF233" i="1"/>
  <c r="E233" i="1"/>
  <c r="AI232" i="1"/>
  <c r="E232" i="1"/>
  <c r="AI231" i="1"/>
  <c r="AG231" i="1"/>
  <c r="AF231" i="1"/>
  <c r="E231" i="1"/>
  <c r="AI230" i="1"/>
  <c r="AG230" i="1"/>
  <c r="AF230" i="1"/>
  <c r="E230" i="1"/>
  <c r="AI229" i="1"/>
  <c r="AG229" i="1"/>
  <c r="AF229" i="1"/>
  <c r="E229" i="1"/>
  <c r="AI228" i="1"/>
  <c r="AG228" i="1"/>
  <c r="AF228" i="1"/>
  <c r="E228" i="1"/>
  <c r="AI227" i="1"/>
  <c r="AG227" i="1"/>
  <c r="AF227" i="1"/>
  <c r="AD227" i="1"/>
  <c r="E227" i="1"/>
  <c r="E226" i="1"/>
  <c r="E225" i="1"/>
  <c r="E224" i="1"/>
  <c r="E223" i="1"/>
  <c r="E222" i="1"/>
  <c r="E221" i="1"/>
  <c r="AI220" i="1"/>
  <c r="E220" i="1"/>
  <c r="AI219" i="1"/>
  <c r="AG219" i="1"/>
  <c r="AF219" i="1"/>
  <c r="E219" i="1"/>
  <c r="AI218" i="1"/>
  <c r="AG218" i="1"/>
  <c r="AF218" i="1"/>
  <c r="E218" i="1"/>
  <c r="AI217" i="1"/>
  <c r="AG217" i="1"/>
  <c r="AF217" i="1"/>
  <c r="E217" i="1"/>
  <c r="E216" i="1"/>
  <c r="E215" i="1"/>
  <c r="E214" i="1"/>
  <c r="AJ213" i="1"/>
  <c r="E213" i="1"/>
  <c r="E212" i="1"/>
  <c r="AI211" i="1"/>
  <c r="E211" i="1"/>
  <c r="AI210" i="1"/>
  <c r="AG210" i="1"/>
  <c r="AF210" i="1"/>
  <c r="E210" i="1"/>
  <c r="AI209" i="1"/>
  <c r="AG209" i="1"/>
  <c r="AF209" i="1"/>
  <c r="E209" i="1"/>
  <c r="AI208" i="1"/>
  <c r="AG208" i="1"/>
  <c r="AF208" i="1"/>
  <c r="E208" i="1"/>
  <c r="E207" i="1"/>
  <c r="E206" i="1"/>
  <c r="AJ205" i="1"/>
  <c r="E205" i="1"/>
  <c r="E204" i="1"/>
  <c r="E203" i="1"/>
  <c r="E202" i="1"/>
  <c r="AI201" i="1"/>
  <c r="E201" i="1"/>
  <c r="AI200" i="1"/>
  <c r="AG200" i="1"/>
  <c r="AF200" i="1"/>
  <c r="E200" i="1"/>
  <c r="AI199" i="1"/>
  <c r="AG199" i="1"/>
  <c r="AF199" i="1"/>
  <c r="E199" i="1"/>
  <c r="AI198" i="1"/>
  <c r="AG198" i="1"/>
  <c r="AF198" i="1"/>
  <c r="E198" i="1"/>
  <c r="E197" i="1"/>
  <c r="E196" i="1"/>
  <c r="E195" i="1"/>
  <c r="AI194" i="1"/>
  <c r="E194" i="1"/>
  <c r="AI193" i="1"/>
  <c r="AG193" i="1"/>
  <c r="AF193" i="1"/>
  <c r="E193" i="1"/>
  <c r="AI192" i="1"/>
  <c r="AG192" i="1"/>
  <c r="AF192" i="1"/>
  <c r="E192" i="1"/>
  <c r="AJ191" i="1"/>
  <c r="AI191" i="1"/>
  <c r="E191" i="1"/>
  <c r="AK190" i="1"/>
  <c r="AI190" i="1"/>
  <c r="AG190" i="1"/>
  <c r="AF190" i="1"/>
  <c r="E190" i="1"/>
  <c r="AI189" i="1"/>
  <c r="AG189" i="1"/>
  <c r="AF189" i="1"/>
  <c r="AD189" i="1"/>
  <c r="AE189" i="1" s="1"/>
  <c r="E189" i="1"/>
  <c r="AK188" i="1"/>
  <c r="AI188" i="1"/>
  <c r="AG188" i="1"/>
  <c r="AF188" i="1"/>
  <c r="E188" i="1"/>
  <c r="AI187" i="1"/>
  <c r="AG187" i="1"/>
  <c r="AF187" i="1"/>
  <c r="E187" i="1"/>
  <c r="E186" i="1"/>
  <c r="E185" i="1"/>
  <c r="AJ184" i="1"/>
  <c r="E184" i="1"/>
  <c r="E183" i="1"/>
  <c r="AJ182" i="1"/>
  <c r="E182" i="1"/>
  <c r="AJ181" i="1"/>
  <c r="E181" i="1"/>
  <c r="AI180" i="1"/>
  <c r="E180" i="1"/>
  <c r="AI179" i="1"/>
  <c r="AG179" i="1"/>
  <c r="AF179" i="1"/>
  <c r="E179" i="1"/>
  <c r="AI178" i="1"/>
  <c r="AG178" i="1"/>
  <c r="AF178" i="1"/>
  <c r="E178" i="1"/>
  <c r="AI177" i="1"/>
  <c r="AG177" i="1"/>
  <c r="AF177" i="1"/>
  <c r="E177" i="1"/>
  <c r="AI176" i="1"/>
  <c r="AG176" i="1"/>
  <c r="AF176" i="1"/>
  <c r="E176" i="1"/>
  <c r="AI175" i="1"/>
  <c r="AG175" i="1"/>
  <c r="AF175" i="1"/>
  <c r="E175" i="1"/>
  <c r="AI174" i="1"/>
  <c r="AG174" i="1"/>
  <c r="AF174" i="1"/>
  <c r="E174" i="1"/>
  <c r="AI173" i="1"/>
  <c r="AG173" i="1"/>
  <c r="AF173" i="1"/>
  <c r="E173" i="1"/>
  <c r="AI172" i="1"/>
  <c r="AG172" i="1"/>
  <c r="AF172" i="1"/>
  <c r="E172" i="1"/>
  <c r="AI171" i="1"/>
  <c r="AG171" i="1"/>
  <c r="AF171" i="1"/>
  <c r="E171" i="1"/>
  <c r="AI170" i="1"/>
  <c r="AG170" i="1"/>
  <c r="AF170" i="1"/>
  <c r="E170" i="1"/>
  <c r="AJ169" i="1"/>
  <c r="AK169" i="1" s="1"/>
  <c r="E169" i="1"/>
  <c r="E168" i="1"/>
  <c r="AJ167" i="1"/>
  <c r="AK167" i="1" s="1"/>
  <c r="AF167" i="1"/>
  <c r="AD167" i="1"/>
  <c r="AE167" i="1" s="1"/>
  <c r="E167" i="1"/>
  <c r="E166" i="1"/>
  <c r="AJ165" i="1"/>
  <c r="AK165" i="1" s="1"/>
  <c r="AD165" i="1"/>
  <c r="E165" i="1"/>
  <c r="AJ164" i="1"/>
  <c r="AK164" i="1" s="1"/>
  <c r="E164" i="1"/>
  <c r="AJ163" i="1"/>
  <c r="E163" i="1"/>
  <c r="E162" i="1"/>
  <c r="E161" i="1"/>
  <c r="AJ160" i="1"/>
  <c r="E160" i="1"/>
  <c r="E159" i="1"/>
  <c r="AJ158" i="1"/>
  <c r="E158" i="1"/>
  <c r="E157" i="1"/>
  <c r="AJ156" i="1"/>
  <c r="E156" i="1"/>
  <c r="E155" i="1"/>
  <c r="E154" i="1"/>
  <c r="E153" i="1"/>
  <c r="E152" i="1"/>
  <c r="E151" i="1"/>
  <c r="E150" i="1"/>
  <c r="AI149" i="1"/>
  <c r="E149" i="1"/>
  <c r="AI148" i="1"/>
  <c r="AG148" i="1"/>
  <c r="AF148" i="1"/>
  <c r="E148" i="1"/>
  <c r="AI147" i="1"/>
  <c r="AG147" i="1"/>
  <c r="AF147" i="1"/>
  <c r="E147" i="1"/>
  <c r="AI146" i="1"/>
  <c r="AG146" i="1"/>
  <c r="AF146" i="1"/>
  <c r="E146" i="1"/>
  <c r="AI145" i="1"/>
  <c r="AG145" i="1"/>
  <c r="AF145" i="1"/>
  <c r="E145" i="1"/>
  <c r="AI144" i="1"/>
  <c r="AG144" i="1"/>
  <c r="AF144" i="1"/>
  <c r="E144" i="1"/>
  <c r="E143" i="1"/>
  <c r="E142" i="1"/>
  <c r="E141" i="1"/>
  <c r="AJ140" i="1"/>
  <c r="E140" i="1"/>
  <c r="AJ139" i="1"/>
  <c r="E139" i="1"/>
  <c r="AI138" i="1"/>
  <c r="E138" i="1"/>
  <c r="AI137" i="1"/>
  <c r="AG137" i="1"/>
  <c r="AF137" i="1"/>
  <c r="E137" i="1"/>
  <c r="AI136" i="1"/>
  <c r="AG136" i="1"/>
  <c r="AF136" i="1"/>
  <c r="E136" i="1"/>
  <c r="AI135" i="1"/>
  <c r="AG135" i="1"/>
  <c r="AF135" i="1"/>
  <c r="E135" i="1"/>
  <c r="AI134" i="1"/>
  <c r="AG134" i="1"/>
  <c r="AF134" i="1"/>
  <c r="E134" i="1"/>
  <c r="AI133" i="1"/>
  <c r="AG133" i="1"/>
  <c r="AF133" i="1"/>
  <c r="E133" i="1"/>
  <c r="AD132" i="1"/>
  <c r="E132" i="1"/>
  <c r="E131" i="1"/>
  <c r="E130" i="1"/>
  <c r="E129" i="1"/>
  <c r="E128" i="1"/>
  <c r="AJ127" i="1"/>
  <c r="E127" i="1"/>
  <c r="E126" i="1"/>
  <c r="E125" i="1"/>
  <c r="AI124" i="1"/>
  <c r="AD124" i="1"/>
  <c r="E124" i="1"/>
  <c r="AI123" i="1"/>
  <c r="AG123" i="1"/>
  <c r="AF123" i="1"/>
  <c r="E123" i="1"/>
  <c r="AI122" i="1"/>
  <c r="AG122" i="1"/>
  <c r="AF122" i="1"/>
  <c r="E122" i="1"/>
  <c r="AI121" i="1"/>
  <c r="AG121" i="1"/>
  <c r="AF121" i="1"/>
  <c r="E121" i="1"/>
  <c r="AI120" i="1"/>
  <c r="AJ120" i="1"/>
  <c r="AK119" i="1" s="1"/>
  <c r="E120" i="1"/>
  <c r="AI119" i="1"/>
  <c r="AG119" i="1"/>
  <c r="AF119" i="1"/>
  <c r="E119" i="1"/>
  <c r="AK118" i="1"/>
  <c r="AI118" i="1"/>
  <c r="AG118" i="1"/>
  <c r="AF118" i="1"/>
  <c r="E118" i="1"/>
  <c r="AJ117" i="1"/>
  <c r="E117" i="1"/>
  <c r="E116" i="1"/>
  <c r="AJ115" i="1"/>
  <c r="E115" i="1"/>
  <c r="E114" i="1"/>
  <c r="E113" i="1"/>
  <c r="E112" i="1"/>
  <c r="E111" i="1"/>
  <c r="AJ110" i="1"/>
  <c r="E110" i="1"/>
  <c r="E109" i="1"/>
  <c r="AJ108" i="1"/>
  <c r="AI108" i="1"/>
  <c r="E108" i="1"/>
  <c r="AI107" i="1"/>
  <c r="AG107" i="1"/>
  <c r="AF107" i="1"/>
  <c r="E107" i="1"/>
  <c r="AI106" i="1"/>
  <c r="AG106" i="1"/>
  <c r="AF106" i="1"/>
  <c r="E106" i="1"/>
  <c r="AI105" i="1"/>
  <c r="E105" i="1"/>
  <c r="AI104" i="1"/>
  <c r="AG104" i="1"/>
  <c r="AF104" i="1"/>
  <c r="E104" i="1"/>
  <c r="AI103" i="1"/>
  <c r="AG103" i="1"/>
  <c r="AF103" i="1"/>
  <c r="E103" i="1"/>
  <c r="AI102" i="1"/>
  <c r="AG102" i="1"/>
  <c r="AF102" i="1"/>
  <c r="E102" i="1"/>
  <c r="AI101" i="1"/>
  <c r="AG101" i="1"/>
  <c r="AF101" i="1"/>
  <c r="E101" i="1"/>
  <c r="AI100" i="1"/>
  <c r="AG100" i="1"/>
  <c r="AF100" i="1"/>
  <c r="E100" i="1"/>
  <c r="AI99" i="1"/>
  <c r="AG99" i="1"/>
  <c r="AF99" i="1"/>
  <c r="E99" i="1"/>
  <c r="AI98" i="1"/>
  <c r="AG98" i="1"/>
  <c r="AF98" i="1"/>
  <c r="E98" i="1"/>
  <c r="AI97" i="1"/>
  <c r="AG97" i="1"/>
  <c r="AF97" i="1"/>
  <c r="E97" i="1"/>
  <c r="AI96" i="1"/>
  <c r="AG96" i="1"/>
  <c r="AF96" i="1"/>
  <c r="AD96" i="1"/>
  <c r="E96" i="1"/>
  <c r="E95" i="1"/>
  <c r="E94" i="1"/>
  <c r="E93" i="1"/>
  <c r="E92" i="1"/>
  <c r="E91" i="1"/>
  <c r="E90" i="1"/>
  <c r="E89" i="1"/>
  <c r="AJ88" i="1"/>
  <c r="E88" i="1"/>
  <c r="E87" i="1"/>
  <c r="E86" i="1"/>
  <c r="AJ85" i="1"/>
  <c r="E85" i="1"/>
  <c r="E84" i="1"/>
  <c r="AK83" i="1"/>
  <c r="AI83" i="1"/>
  <c r="AJ83" i="1"/>
  <c r="AK82" i="1" s="1"/>
  <c r="E83" i="1"/>
  <c r="AI82" i="1"/>
  <c r="AG82" i="1"/>
  <c r="AF82" i="1"/>
  <c r="E82" i="1"/>
  <c r="AI81" i="1"/>
  <c r="AG81" i="1"/>
  <c r="AF81" i="1"/>
  <c r="E81" i="1"/>
  <c r="AK80" i="1"/>
  <c r="AI80" i="1"/>
  <c r="AG80" i="1"/>
  <c r="AF80" i="1"/>
  <c r="E80" i="1"/>
  <c r="AI79" i="1"/>
  <c r="AG79" i="1"/>
  <c r="AF79" i="1"/>
  <c r="E79" i="1"/>
  <c r="AI78" i="1"/>
  <c r="AJ78" i="1"/>
  <c r="AK78" i="1" s="1"/>
  <c r="E78" i="1"/>
  <c r="AI77" i="1"/>
  <c r="AG77" i="1"/>
  <c r="AF77" i="1"/>
  <c r="E77" i="1"/>
  <c r="AI76" i="1"/>
  <c r="AG76" i="1"/>
  <c r="AF76" i="1"/>
  <c r="E76" i="1"/>
  <c r="AI75" i="1"/>
  <c r="AG75" i="1"/>
  <c r="AF75" i="1"/>
  <c r="E75" i="1"/>
  <c r="AI74" i="1"/>
  <c r="AG74" i="1"/>
  <c r="AF74" i="1"/>
  <c r="E74" i="1"/>
  <c r="AI73" i="1"/>
  <c r="AG73" i="1"/>
  <c r="AF73" i="1"/>
  <c r="E73" i="1"/>
  <c r="AK72" i="1"/>
  <c r="AJ72" i="1"/>
  <c r="E72" i="1"/>
  <c r="AJ71" i="1"/>
  <c r="E71" i="1"/>
  <c r="AJ70" i="1"/>
  <c r="E70" i="1"/>
  <c r="E69" i="1"/>
  <c r="AJ68" i="1"/>
  <c r="E68" i="1"/>
  <c r="E67" i="1"/>
  <c r="E66" i="1"/>
  <c r="E65" i="1"/>
  <c r="AI64" i="1"/>
  <c r="E64" i="1"/>
  <c r="AI63" i="1"/>
  <c r="AG63" i="1"/>
  <c r="AF63" i="1"/>
  <c r="E63" i="1"/>
  <c r="AI62" i="1"/>
  <c r="AG62" i="1"/>
  <c r="AF62" i="1"/>
  <c r="E62" i="1"/>
  <c r="AI61" i="1"/>
  <c r="AG61" i="1"/>
  <c r="AF61" i="1"/>
  <c r="E61" i="1"/>
  <c r="AI60" i="1"/>
  <c r="AG60" i="1"/>
  <c r="AF60" i="1"/>
  <c r="E60" i="1"/>
  <c r="AI59" i="1"/>
  <c r="AG59" i="1"/>
  <c r="AF59" i="1"/>
  <c r="E59" i="1"/>
  <c r="AI58" i="1"/>
  <c r="AG58" i="1"/>
  <c r="AF58" i="1"/>
  <c r="E58" i="1"/>
  <c r="E57" i="1"/>
  <c r="E56" i="1"/>
  <c r="E55" i="1"/>
  <c r="AJ54" i="1"/>
  <c r="AD54" i="1"/>
  <c r="AF54" i="1" s="1"/>
  <c r="E54" i="1"/>
  <c r="E53" i="1"/>
  <c r="E52" i="1"/>
  <c r="AI51" i="1"/>
  <c r="E51" i="1"/>
  <c r="AI50" i="1"/>
  <c r="AG50" i="1"/>
  <c r="AF50" i="1"/>
  <c r="E50" i="1"/>
  <c r="AI49" i="1"/>
  <c r="AG49" i="1"/>
  <c r="AF49" i="1"/>
  <c r="E49" i="1"/>
  <c r="AI48" i="1"/>
  <c r="AG48" i="1"/>
  <c r="AF48" i="1"/>
  <c r="AD48" i="1"/>
  <c r="AE48" i="1" s="1"/>
  <c r="E48" i="1"/>
  <c r="AI47" i="1"/>
  <c r="AG47" i="1"/>
  <c r="AF47" i="1"/>
  <c r="E47" i="1"/>
  <c r="AI46" i="1"/>
  <c r="AG46" i="1"/>
  <c r="AF46" i="1"/>
  <c r="E46" i="1"/>
  <c r="AI45" i="1"/>
  <c r="AG45" i="1"/>
  <c r="AF45" i="1"/>
  <c r="E45" i="1"/>
  <c r="AI44" i="1"/>
  <c r="AG44" i="1"/>
  <c r="AF44" i="1"/>
  <c r="AD44" i="1"/>
  <c r="E44" i="1"/>
  <c r="E43" i="1"/>
  <c r="E42" i="1"/>
  <c r="E41" i="1"/>
  <c r="AJ40" i="1"/>
  <c r="E40" i="1"/>
  <c r="E39" i="1"/>
  <c r="E38" i="1"/>
  <c r="E37" i="1"/>
  <c r="AI36" i="1"/>
  <c r="E36" i="1"/>
  <c r="AI35" i="1"/>
  <c r="AG35" i="1"/>
  <c r="AF35" i="1"/>
  <c r="E35" i="1"/>
  <c r="AI34" i="1"/>
  <c r="AG34" i="1"/>
  <c r="AF34" i="1"/>
  <c r="E34" i="1"/>
  <c r="AI33" i="1"/>
  <c r="AG33" i="1"/>
  <c r="AF33" i="1"/>
  <c r="E33" i="1"/>
  <c r="AI32" i="1"/>
  <c r="AG32" i="1"/>
  <c r="AF32" i="1"/>
  <c r="E32" i="1"/>
  <c r="AI31" i="1"/>
  <c r="AG31" i="1"/>
  <c r="AF31" i="1"/>
  <c r="E31" i="1"/>
  <c r="AJ30" i="1"/>
  <c r="E30" i="1"/>
  <c r="E29" i="1"/>
  <c r="E28" i="1"/>
  <c r="E27" i="1"/>
  <c r="AJ26" i="1"/>
  <c r="AD26" i="1"/>
  <c r="E26" i="1"/>
  <c r="AI25" i="1"/>
  <c r="E25" i="1"/>
  <c r="AI24" i="1"/>
  <c r="AG24" i="1"/>
  <c r="AF24" i="1"/>
  <c r="E24" i="1"/>
  <c r="AI23" i="1"/>
  <c r="AG23" i="1"/>
  <c r="AF23" i="1"/>
  <c r="E23" i="1"/>
  <c r="AI22" i="1"/>
  <c r="AG22" i="1"/>
  <c r="AF22" i="1"/>
  <c r="E22" i="1"/>
  <c r="AI21" i="1"/>
  <c r="AG21" i="1"/>
  <c r="AF21" i="1"/>
  <c r="E21" i="1"/>
  <c r="E20" i="1"/>
  <c r="E19" i="1"/>
  <c r="AJ18" i="1"/>
  <c r="E18" i="1"/>
  <c r="E17" i="1"/>
  <c r="AD15" i="1"/>
  <c r="AE96" i="1" l="1"/>
  <c r="AD127" i="1"/>
  <c r="AE26" i="1"/>
  <c r="AF26" i="1"/>
  <c r="AE44" i="1"/>
  <c r="AD50" i="1"/>
  <c r="L575" i="1"/>
  <c r="L13" i="1" s="1"/>
  <c r="AD36" i="1"/>
  <c r="AJ91" i="1"/>
  <c r="AF132" i="1"/>
  <c r="AE132" i="1"/>
  <c r="AJ149" i="1"/>
  <c r="AD68" i="1"/>
  <c r="N575" i="1"/>
  <c r="N13" i="1" s="1"/>
  <c r="AD82" i="1"/>
  <c r="AE82" i="1" s="1"/>
  <c r="AD146" i="1"/>
  <c r="AE15" i="1"/>
  <c r="R575" i="1"/>
  <c r="R13" i="1" s="1"/>
  <c r="AK77" i="1"/>
  <c r="AJ94" i="1"/>
  <c r="AE94" i="1"/>
  <c r="AK106" i="1"/>
  <c r="AK107" i="1"/>
  <c r="AJ143" i="1"/>
  <c r="J575" i="1"/>
  <c r="J13" i="1" s="1"/>
  <c r="AD93" i="1"/>
  <c r="AF93" i="1" s="1"/>
  <c r="AK108" i="1"/>
  <c r="AD131" i="1"/>
  <c r="AF131" i="1" s="1"/>
  <c r="AD42" i="1"/>
  <c r="AF42" i="1" s="1"/>
  <c r="AD94" i="1"/>
  <c r="AF94" i="1" s="1"/>
  <c r="AE54" i="1"/>
  <c r="AK120" i="1"/>
  <c r="AD25" i="1"/>
  <c r="AD87" i="1"/>
  <c r="AF87" i="1" s="1"/>
  <c r="AJ159" i="1"/>
  <c r="AD113" i="1"/>
  <c r="AF113" i="1" s="1"/>
  <c r="AJ129" i="1"/>
  <c r="AI167" i="1"/>
  <c r="AG167" i="1"/>
  <c r="AK73" i="1"/>
  <c r="AK75" i="1"/>
  <c r="AK74" i="1"/>
  <c r="AK76" i="1"/>
  <c r="AJ15" i="1"/>
  <c r="AF15" i="1"/>
  <c r="AI15" i="1" s="1"/>
  <c r="AD62" i="1"/>
  <c r="AE62" i="1" s="1"/>
  <c r="AJ142" i="1"/>
  <c r="AJ154" i="1"/>
  <c r="AD28" i="1"/>
  <c r="AF28" i="1" s="1"/>
  <c r="AJ141" i="1"/>
  <c r="AD60" i="1"/>
  <c r="AE60" i="1" s="1"/>
  <c r="AK81" i="1"/>
  <c r="AD137" i="1"/>
  <c r="AJ138" i="1"/>
  <c r="AD122" i="1"/>
  <c r="AE124" i="1"/>
  <c r="AJ124" i="1"/>
  <c r="AE227" i="1"/>
  <c r="AD77" i="1"/>
  <c r="AD138" i="1"/>
  <c r="AE138" i="1" s="1"/>
  <c r="AD148" i="1"/>
  <c r="AE148" i="1" s="1"/>
  <c r="AD22" i="1"/>
  <c r="AE22" i="1" s="1"/>
  <c r="AD34" i="1"/>
  <c r="AE34" i="1" s="1"/>
  <c r="AD46" i="1"/>
  <c r="AE46" i="1" s="1"/>
  <c r="AD70" i="1"/>
  <c r="AJ130" i="1"/>
  <c r="AD306" i="1"/>
  <c r="AE306" i="1" s="1"/>
  <c r="AD18" i="1"/>
  <c r="AD39" i="1"/>
  <c r="AF39" i="1" s="1"/>
  <c r="AD40" i="1"/>
  <c r="AF40" i="1" s="1"/>
  <c r="AD41" i="1"/>
  <c r="AF41" i="1" s="1"/>
  <c r="AD73" i="1"/>
  <c r="AK79" i="1"/>
  <c r="AD86" i="1"/>
  <c r="AF86" i="1" s="1"/>
  <c r="AD88" i="1"/>
  <c r="AD89" i="1"/>
  <c r="AF89" i="1" s="1"/>
  <c r="AD153" i="1"/>
  <c r="AF153" i="1" s="1"/>
  <c r="AF303" i="1"/>
  <c r="AE303" i="1"/>
  <c r="AC575" i="1"/>
  <c r="AC13" i="1" s="1"/>
  <c r="AD19" i="1"/>
  <c r="AF19" i="1" s="1"/>
  <c r="AD57" i="1"/>
  <c r="AF57" i="1" s="1"/>
  <c r="AD157" i="1"/>
  <c r="AF157" i="1" s="1"/>
  <c r="AD297" i="1"/>
  <c r="AF297" i="1" s="1"/>
  <c r="AD31" i="1"/>
  <c r="AD38" i="1"/>
  <c r="AF38" i="1" s="1"/>
  <c r="AD104" i="1"/>
  <c r="AE104" i="1" s="1"/>
  <c r="AD110" i="1"/>
  <c r="AD123" i="1"/>
  <c r="AD125" i="1"/>
  <c r="AJ215" i="1"/>
  <c r="AE153" i="1"/>
  <c r="AJ153" i="1"/>
  <c r="AD159" i="1"/>
  <c r="AF159" i="1" s="1"/>
  <c r="AD248" i="1"/>
  <c r="AJ197" i="1"/>
  <c r="AD30" i="1"/>
  <c r="AD49" i="1"/>
  <c r="AE49" i="1" s="1"/>
  <c r="AD71" i="1"/>
  <c r="AD102" i="1"/>
  <c r="AE102" i="1" s="1"/>
  <c r="AD108" i="1"/>
  <c r="AE108" i="1" s="1"/>
  <c r="AD120" i="1"/>
  <c r="AE120" i="1" s="1"/>
  <c r="AD180" i="1"/>
  <c r="AJ185" i="1"/>
  <c r="AD143" i="1"/>
  <c r="AD145" i="1"/>
  <c r="AE145" i="1" s="1"/>
  <c r="AD181" i="1"/>
  <c r="AD183" i="1"/>
  <c r="AF183" i="1" s="1"/>
  <c r="AD356" i="1"/>
  <c r="AE356" i="1" s="1"/>
  <c r="AJ157" i="1"/>
  <c r="AE157" i="1"/>
  <c r="AD172" i="1"/>
  <c r="AE172" i="1" s="1"/>
  <c r="AD161" i="1"/>
  <c r="AF161" i="1" s="1"/>
  <c r="AF165" i="1"/>
  <c r="AE165" i="1"/>
  <c r="AJ327" i="1"/>
  <c r="AJ338" i="1"/>
  <c r="AD75" i="1"/>
  <c r="AE75" i="1" s="1"/>
  <c r="AD95" i="1"/>
  <c r="AF95" i="1" s="1"/>
  <c r="AD115" i="1"/>
  <c r="AD126" i="1"/>
  <c r="AD139" i="1"/>
  <c r="AD144" i="1"/>
  <c r="AD151" i="1"/>
  <c r="AF151" i="1" s="1"/>
  <c r="AD179" i="1"/>
  <c r="AD229" i="1"/>
  <c r="AD114" i="1"/>
  <c r="AD141" i="1"/>
  <c r="AF141" i="1" s="1"/>
  <c r="AJ252" i="1"/>
  <c r="AD348" i="1"/>
  <c r="AF348" i="1" s="1"/>
  <c r="AJ168" i="1"/>
  <c r="AK168" i="1" s="1"/>
  <c r="AD277" i="1"/>
  <c r="AF277" i="1" s="1"/>
  <c r="AJ427" i="1"/>
  <c r="AD187" i="1"/>
  <c r="AD247" i="1"/>
  <c r="AD299" i="1"/>
  <c r="AF299" i="1" s="1"/>
  <c r="AD140" i="1"/>
  <c r="AD156" i="1"/>
  <c r="AD158" i="1"/>
  <c r="AF158" i="1" s="1"/>
  <c r="AD160" i="1"/>
  <c r="AF160" i="1" s="1"/>
  <c r="AD246" i="1"/>
  <c r="AF246" i="1" s="1"/>
  <c r="AJ418" i="1"/>
  <c r="AD154" i="1"/>
  <c r="AJ221" i="1"/>
  <c r="AD279" i="1"/>
  <c r="AF279" i="1" s="1"/>
  <c r="AD283" i="1"/>
  <c r="AE283" i="1" s="1"/>
  <c r="AK307" i="1"/>
  <c r="AK306" i="1"/>
  <c r="AK305" i="1"/>
  <c r="AK310" i="1"/>
  <c r="AK308" i="1"/>
  <c r="AK309" i="1"/>
  <c r="AK311" i="1"/>
  <c r="AF516" i="1"/>
  <c r="AE516" i="1"/>
  <c r="AD192" i="1"/>
  <c r="AD221" i="1"/>
  <c r="AF221" i="1" s="1"/>
  <c r="AD224" i="1"/>
  <c r="AF224" i="1" s="1"/>
  <c r="AD251" i="1"/>
  <c r="AF251" i="1" s="1"/>
  <c r="AK261" i="1"/>
  <c r="AK262" i="1"/>
  <c r="AJ265" i="1"/>
  <c r="AD525" i="1"/>
  <c r="AD265" i="1"/>
  <c r="AF265" i="1" s="1"/>
  <c r="AE275" i="1"/>
  <c r="AJ275" i="1"/>
  <c r="AD302" i="1"/>
  <c r="AF302" i="1" s="1"/>
  <c r="AD191" i="1"/>
  <c r="AE191" i="1" s="1"/>
  <c r="AD205" i="1"/>
  <c r="AD162" i="1"/>
  <c r="AF162" i="1" s="1"/>
  <c r="AD175" i="1"/>
  <c r="AD219" i="1"/>
  <c r="AE219" i="1" s="1"/>
  <c r="AD222" i="1"/>
  <c r="AF222" i="1" s="1"/>
  <c r="AD275" i="1"/>
  <c r="AF275" i="1" s="1"/>
  <c r="AD240" i="1"/>
  <c r="AF240" i="1" s="1"/>
  <c r="AD257" i="1"/>
  <c r="AD452" i="1"/>
  <c r="AF452" i="1" s="1"/>
  <c r="AD130" i="1"/>
  <c r="AD149" i="1"/>
  <c r="AE149" i="1" s="1"/>
  <c r="AD170" i="1"/>
  <c r="AK191" i="1"/>
  <c r="AK187" i="1"/>
  <c r="AK189" i="1"/>
  <c r="AD196" i="1"/>
  <c r="AD238" i="1"/>
  <c r="AD326" i="1"/>
  <c r="AF326" i="1" s="1"/>
  <c r="AJ358" i="1"/>
  <c r="AJ450" i="1"/>
  <c r="AJ196" i="1"/>
  <c r="AD239" i="1"/>
  <c r="AE239" i="1" s="1"/>
  <c r="AD241" i="1"/>
  <c r="AF241" i="1" s="1"/>
  <c r="AD287" i="1"/>
  <c r="AD233" i="1"/>
  <c r="AK233" i="1"/>
  <c r="AK239" i="1"/>
  <c r="AK234" i="1"/>
  <c r="AK238" i="1"/>
  <c r="AK235" i="1"/>
  <c r="AD243" i="1"/>
  <c r="AD278" i="1"/>
  <c r="AF278" i="1" s="1"/>
  <c r="AD294" i="1"/>
  <c r="AK334" i="1"/>
  <c r="AK333" i="1"/>
  <c r="AK330" i="1"/>
  <c r="AD336" i="1"/>
  <c r="AF336" i="1" s="1"/>
  <c r="AD427" i="1"/>
  <c r="AE427" i="1" s="1"/>
  <c r="AJ547" i="1"/>
  <c r="AK282" i="1"/>
  <c r="AK283" i="1"/>
  <c r="AK319" i="1"/>
  <c r="AK320" i="1"/>
  <c r="AK321" i="1"/>
  <c r="AK314" i="1"/>
  <c r="AK322" i="1"/>
  <c r="AD334" i="1"/>
  <c r="AD362" i="1"/>
  <c r="AD195" i="1"/>
  <c r="AF195" i="1" s="1"/>
  <c r="AD256" i="1"/>
  <c r="AD433" i="1"/>
  <c r="AD269" i="1"/>
  <c r="AD296" i="1"/>
  <c r="AF296" i="1" s="1"/>
  <c r="AK316" i="1"/>
  <c r="AJ337" i="1"/>
  <c r="AD276" i="1"/>
  <c r="AF276" i="1" s="1"/>
  <c r="AD310" i="1"/>
  <c r="AE334" i="1"/>
  <c r="AJ392" i="1"/>
  <c r="AD250" i="1"/>
  <c r="AF250" i="1" s="1"/>
  <c r="AE261" i="1"/>
  <c r="AJ276" i="1"/>
  <c r="AE317" i="1"/>
  <c r="AD318" i="1"/>
  <c r="AE318" i="1" s="1"/>
  <c r="AF471" i="1"/>
  <c r="AE471" i="1"/>
  <c r="AK292" i="1"/>
  <c r="AK443" i="1"/>
  <c r="AK445" i="1"/>
  <c r="AK444" i="1"/>
  <c r="AK441" i="1"/>
  <c r="AK442" i="1"/>
  <c r="AK340" i="1"/>
  <c r="AK341" i="1"/>
  <c r="AK343" i="1"/>
  <c r="AD163" i="1"/>
  <c r="AD166" i="1"/>
  <c r="AF166" i="1" s="1"/>
  <c r="AD182" i="1"/>
  <c r="AD266" i="1"/>
  <c r="AD267" i="1"/>
  <c r="AE267" i="1" s="1"/>
  <c r="AD292" i="1"/>
  <c r="AE292" i="1" s="1"/>
  <c r="AD293" i="1"/>
  <c r="AD316" i="1"/>
  <c r="AD320" i="1"/>
  <c r="AK342" i="1"/>
  <c r="AD184" i="1"/>
  <c r="AD197" i="1"/>
  <c r="AD203" i="1"/>
  <c r="AD218" i="1"/>
  <c r="AD235" i="1"/>
  <c r="AE235" i="1" s="1"/>
  <c r="AD274" i="1"/>
  <c r="AF274" i="1" s="1"/>
  <c r="AD335" i="1"/>
  <c r="AF335" i="1" s="1"/>
  <c r="AD338" i="1"/>
  <c r="AF338" i="1" s="1"/>
  <c r="AD350" i="1"/>
  <c r="AF350" i="1" s="1"/>
  <c r="AD351" i="1"/>
  <c r="AJ376" i="1"/>
  <c r="AE241" i="1"/>
  <c r="AD333" i="1"/>
  <c r="AD361" i="1"/>
  <c r="AD409" i="1"/>
  <c r="AD411" i="1"/>
  <c r="AD215" i="1"/>
  <c r="AD234" i="1"/>
  <c r="AE234" i="1" s="1"/>
  <c r="AD259" i="1"/>
  <c r="AE259" i="1" s="1"/>
  <c r="AD271" i="1"/>
  <c r="AF271" i="1" s="1"/>
  <c r="AE362" i="1"/>
  <c r="AJ368" i="1"/>
  <c r="AD390" i="1"/>
  <c r="AD394" i="1"/>
  <c r="AE457" i="1"/>
  <c r="AD190" i="1"/>
  <c r="AD208" i="1"/>
  <c r="AD209" i="1"/>
  <c r="AE209" i="1" s="1"/>
  <c r="AD210" i="1"/>
  <c r="AE210" i="1" s="1"/>
  <c r="AD228" i="1"/>
  <c r="AE228" i="1" s="1"/>
  <c r="AD268" i="1"/>
  <c r="AE268" i="1" s="1"/>
  <c r="AD288" i="1"/>
  <c r="AD309" i="1"/>
  <c r="AE309" i="1" s="1"/>
  <c r="AD330" i="1"/>
  <c r="AE330" i="1" s="1"/>
  <c r="AD332" i="1"/>
  <c r="AE332" i="1" s="1"/>
  <c r="AD451" i="1"/>
  <c r="AF451" i="1" s="1"/>
  <c r="AD305" i="1"/>
  <c r="AD307" i="1"/>
  <c r="AE307" i="1" s="1"/>
  <c r="AD308" i="1"/>
  <c r="AE308" i="1" s="1"/>
  <c r="AJ389" i="1"/>
  <c r="AD378" i="1"/>
  <c r="AE378" i="1" s="1"/>
  <c r="AD429" i="1"/>
  <c r="AE429" i="1" s="1"/>
  <c r="AE441" i="1"/>
  <c r="AD392" i="1"/>
  <c r="AE392" i="1" s="1"/>
  <c r="AJ420" i="1"/>
  <c r="AK362" i="1"/>
  <c r="AK360" i="1"/>
  <c r="AK359" i="1"/>
  <c r="AK361" i="1"/>
  <c r="AD403" i="1"/>
  <c r="AF403" i="1" s="1"/>
  <c r="AD459" i="1"/>
  <c r="AK366" i="1"/>
  <c r="AD372" i="1"/>
  <c r="AD379" i="1"/>
  <c r="AE379" i="1" s="1"/>
  <c r="AD386" i="1"/>
  <c r="AF386" i="1" s="1"/>
  <c r="AD443" i="1"/>
  <c r="AE443" i="1" s="1"/>
  <c r="AE487" i="1"/>
  <c r="AJ496" i="1"/>
  <c r="AE385" i="1"/>
  <c r="AD391" i="1"/>
  <c r="AE391" i="1" s="1"/>
  <c r="AK399" i="1"/>
  <c r="AK398" i="1"/>
  <c r="AK394" i="1"/>
  <c r="AK396" i="1"/>
  <c r="AD439" i="1"/>
  <c r="AF439" i="1" s="1"/>
  <c r="AD352" i="1"/>
  <c r="AE352" i="1" s="1"/>
  <c r="AD395" i="1"/>
  <c r="AE395" i="1" s="1"/>
  <c r="AD460" i="1"/>
  <c r="AF460" i="1" s="1"/>
  <c r="AD383" i="1"/>
  <c r="AD415" i="1"/>
  <c r="AD518" i="1"/>
  <c r="AE518" i="1" s="1"/>
  <c r="AD493" i="1"/>
  <c r="AF493" i="1" s="1"/>
  <c r="AD325" i="1"/>
  <c r="AD364" i="1"/>
  <c r="AE364" i="1" s="1"/>
  <c r="AD366" i="1"/>
  <c r="AE366" i="1" s="1"/>
  <c r="AD387" i="1"/>
  <c r="AD388" i="1"/>
  <c r="AD396" i="1"/>
  <c r="AE396" i="1" s="1"/>
  <c r="AD407" i="1"/>
  <c r="AD414" i="1"/>
  <c r="AF414" i="1" s="1"/>
  <c r="AD363" i="1"/>
  <c r="AE363" i="1" s="1"/>
  <c r="AE375" i="1"/>
  <c r="AD381" i="1"/>
  <c r="AE381" i="1" s="1"/>
  <c r="AD432" i="1"/>
  <c r="AE432" i="1" s="1"/>
  <c r="AK429" i="1"/>
  <c r="AK432" i="1"/>
  <c r="AK433" i="1"/>
  <c r="AD374" i="1"/>
  <c r="AE374" i="1" s="1"/>
  <c r="AD389" i="1"/>
  <c r="AD434" i="1"/>
  <c r="AE434" i="1" s="1"/>
  <c r="AE521" i="1"/>
  <c r="AJ521" i="1"/>
  <c r="AD483" i="1"/>
  <c r="AE483" i="1" s="1"/>
  <c r="AD521" i="1"/>
  <c r="AF521" i="1" s="1"/>
  <c r="AD532" i="1"/>
  <c r="AF532" i="1" s="1"/>
  <c r="AD544" i="1"/>
  <c r="AD449" i="1"/>
  <c r="AF449" i="1" s="1"/>
  <c r="AD468" i="1"/>
  <c r="AD494" i="1"/>
  <c r="AF494" i="1" s="1"/>
  <c r="AF560" i="1"/>
  <c r="AE560" i="1"/>
  <c r="AD400" i="1"/>
  <c r="AF400" i="1" s="1"/>
  <c r="AD405" i="1"/>
  <c r="AD417" i="1"/>
  <c r="AD421" i="1"/>
  <c r="AF421" i="1" s="1"/>
  <c r="AD431" i="1"/>
  <c r="AE431" i="1" s="1"/>
  <c r="AE433" i="1"/>
  <c r="AD485" i="1"/>
  <c r="AD486" i="1"/>
  <c r="AF486" i="1" s="1"/>
  <c r="AK526" i="1"/>
  <c r="AK525" i="1"/>
  <c r="AK527" i="1"/>
  <c r="AK524" i="1"/>
  <c r="AD495" i="1"/>
  <c r="AF495" i="1" s="1"/>
  <c r="AD508" i="1"/>
  <c r="AE508" i="1" s="1"/>
  <c r="AD507" i="1"/>
  <c r="AE507" i="1" s="1"/>
  <c r="AD477" i="1"/>
  <c r="AD479" i="1"/>
  <c r="AD500" i="1"/>
  <c r="AF500" i="1" s="1"/>
  <c r="AD464" i="1"/>
  <c r="AE542" i="1"/>
  <c r="AD514" i="1"/>
  <c r="AF514" i="1" s="1"/>
  <c r="AD559" i="1"/>
  <c r="AF559" i="1" s="1"/>
  <c r="AK499" i="1"/>
  <c r="AD502" i="1"/>
  <c r="AF502" i="1" s="1"/>
  <c r="AJ549" i="1"/>
  <c r="AE552" i="1"/>
  <c r="AD478" i="1"/>
  <c r="AE478" i="1" s="1"/>
  <c r="AD524" i="1"/>
  <c r="AD556" i="1"/>
  <c r="AE556" i="1" s="1"/>
  <c r="AJ530" i="1"/>
  <c r="AE530" i="1"/>
  <c r="AD420" i="1"/>
  <c r="AD442" i="1"/>
  <c r="AD462" i="1"/>
  <c r="AD474" i="1"/>
  <c r="AF528" i="1"/>
  <c r="AE528" i="1"/>
  <c r="AD557" i="1"/>
  <c r="AD472" i="1"/>
  <c r="AD551" i="1"/>
  <c r="AD503" i="1"/>
  <c r="AE493" i="1"/>
  <c r="AD497" i="1"/>
  <c r="AD499" i="1"/>
  <c r="AE499" i="1" s="1"/>
  <c r="AD522" i="1"/>
  <c r="AF522" i="1" s="1"/>
  <c r="AK535" i="1"/>
  <c r="AK536" i="1"/>
  <c r="AK537" i="1"/>
  <c r="AD513" i="1"/>
  <c r="AD533" i="1"/>
  <c r="AF533" i="1" s="1"/>
  <c r="AD552" i="1"/>
  <c r="AD538" i="1"/>
  <c r="AD505" i="1"/>
  <c r="AF505" i="1" s="1"/>
  <c r="AD539" i="1"/>
  <c r="AK540" i="1"/>
  <c r="AK539" i="1"/>
  <c r="AD547" i="1"/>
  <c r="AF547" i="1" s="1"/>
  <c r="AD511" i="1"/>
  <c r="AD523" i="1"/>
  <c r="AF523" i="1" s="1"/>
  <c r="AD531" i="1"/>
  <c r="AF531" i="1" s="1"/>
  <c r="AJ531" i="1"/>
  <c r="AJ548" i="1"/>
  <c r="AD549" i="1"/>
  <c r="AF549" i="1" s="1"/>
  <c r="AD519" i="1"/>
  <c r="AE519" i="1" s="1"/>
  <c r="AD572" i="1"/>
  <c r="AE572" i="1" s="1"/>
  <c r="AD537" i="1"/>
  <c r="AE537" i="1" s="1"/>
  <c r="AE566" i="1"/>
  <c r="AD515" i="1"/>
  <c r="AF515" i="1" s="1"/>
  <c r="AD527" i="1"/>
  <c r="AE527" i="1" s="1"/>
  <c r="AD540" i="1"/>
  <c r="AE540" i="1" s="1"/>
  <c r="AD553" i="1"/>
  <c r="AK558" i="1"/>
  <c r="AK552" i="1"/>
  <c r="AK556" i="1"/>
  <c r="AK551" i="1"/>
  <c r="AD570" i="1"/>
  <c r="AF570" i="1" s="1"/>
  <c r="AD529" i="1"/>
  <c r="AF529" i="1" s="1"/>
  <c r="AD535" i="1"/>
  <c r="AD541" i="1"/>
  <c r="AE541" i="1" s="1"/>
  <c r="AD550" i="1"/>
  <c r="AD558" i="1"/>
  <c r="AE558" i="1" s="1"/>
  <c r="AD543" i="1"/>
  <c r="AF543" i="1" s="1"/>
  <c r="AD564" i="1"/>
  <c r="AE564" i="1" s="1"/>
  <c r="AD573" i="1"/>
  <c r="AD574" i="1"/>
  <c r="AE511" i="1" l="1"/>
  <c r="AF143" i="1"/>
  <c r="AE143" i="1"/>
  <c r="AF574" i="1"/>
  <c r="AE574" i="1"/>
  <c r="AF417" i="1"/>
  <c r="AE417" i="1"/>
  <c r="AF130" i="1"/>
  <c r="AE130" i="1"/>
  <c r="AF156" i="1"/>
  <c r="AE156" i="1"/>
  <c r="AF114" i="1"/>
  <c r="AE114" i="1"/>
  <c r="AE305" i="1"/>
  <c r="AF18" i="1"/>
  <c r="AE18" i="1"/>
  <c r="AF182" i="1"/>
  <c r="AE182" i="1"/>
  <c r="AF294" i="1"/>
  <c r="AE294" i="1"/>
  <c r="AF392" i="1"/>
  <c r="AE390" i="1"/>
  <c r="AF191" i="1"/>
  <c r="AE497" i="1"/>
  <c r="AF474" i="1"/>
  <c r="AE474" i="1"/>
  <c r="AF405" i="1"/>
  <c r="AE405" i="1"/>
  <c r="AF383" i="1"/>
  <c r="AE383" i="1"/>
  <c r="AF464" i="1"/>
  <c r="AE464" i="1"/>
  <c r="AF163" i="1"/>
  <c r="AE163" i="1"/>
  <c r="AF196" i="1"/>
  <c r="AE196" i="1"/>
  <c r="AF30" i="1"/>
  <c r="AE30" i="1"/>
  <c r="AF472" i="1"/>
  <c r="AE472" i="1"/>
  <c r="AE208" i="1"/>
  <c r="AF126" i="1"/>
  <c r="AE126" i="1"/>
  <c r="AE503" i="1"/>
  <c r="AF503" i="1"/>
  <c r="AF197" i="1"/>
  <c r="AE197" i="1"/>
  <c r="AF115" i="1"/>
  <c r="AE115" i="1"/>
  <c r="AF70" i="1"/>
  <c r="AE70" i="1"/>
  <c r="AE144" i="1"/>
  <c r="AF462" i="1"/>
  <c r="AE462" i="1"/>
  <c r="AF203" i="1"/>
  <c r="AE203" i="1"/>
  <c r="AF372" i="1"/>
  <c r="AE372" i="1"/>
  <c r="AE535" i="1"/>
  <c r="AF420" i="1"/>
  <c r="AE420" i="1"/>
  <c r="AF215" i="1"/>
  <c r="AE215" i="1"/>
  <c r="AF325" i="1"/>
  <c r="AE325" i="1"/>
  <c r="AF266" i="1"/>
  <c r="AE266" i="1"/>
  <c r="AF139" i="1"/>
  <c r="AE139" i="1"/>
  <c r="AF71" i="1"/>
  <c r="AE71" i="1"/>
  <c r="AE88" i="1"/>
  <c r="AF88" i="1"/>
  <c r="AE477" i="1"/>
  <c r="AF389" i="1"/>
  <c r="AE389" i="1"/>
  <c r="AF387" i="1"/>
  <c r="AE387" i="1"/>
  <c r="AE407" i="1"/>
  <c r="AF184" i="1"/>
  <c r="AE184" i="1"/>
  <c r="AF154" i="1"/>
  <c r="AE154" i="1"/>
  <c r="AE543" i="1"/>
  <c r="AJ543" i="1"/>
  <c r="AE218" i="1"/>
  <c r="AE86" i="1"/>
  <c r="AJ86" i="1"/>
  <c r="V575" i="1"/>
  <c r="V13" i="1" s="1"/>
  <c r="AD465" i="1"/>
  <c r="AF465" i="1" s="1"/>
  <c r="AJ406" i="1"/>
  <c r="AE291" i="1"/>
  <c r="AJ116" i="1"/>
  <c r="AJ505" i="1"/>
  <c r="AE505" i="1"/>
  <c r="AJ273" i="1"/>
  <c r="AF205" i="1"/>
  <c r="AE205" i="1"/>
  <c r="AI516" i="1"/>
  <c r="AJ519" i="1" s="1"/>
  <c r="AK516" i="1" s="1"/>
  <c r="AG516" i="1"/>
  <c r="AG157" i="1"/>
  <c r="AJ29" i="1"/>
  <c r="AD118" i="1"/>
  <c r="AE103" i="1"/>
  <c r="AE447" i="1"/>
  <c r="AE243" i="1"/>
  <c r="AD345" i="1"/>
  <c r="AF345" i="1" s="1"/>
  <c r="AE175" i="1"/>
  <c r="AD466" i="1"/>
  <c r="AD371" i="1"/>
  <c r="AF371" i="1" s="1"/>
  <c r="AG275" i="1"/>
  <c r="AD174" i="1"/>
  <c r="AE174" i="1" s="1"/>
  <c r="AE338" i="1"/>
  <c r="AJ344" i="1"/>
  <c r="AE373" i="1"/>
  <c r="AG376" i="1" s="1"/>
  <c r="AD142" i="1"/>
  <c r="AJ51" i="1"/>
  <c r="AE77" i="1"/>
  <c r="AD128" i="1"/>
  <c r="AF128" i="1" s="1"/>
  <c r="AE159" i="1"/>
  <c r="AD27" i="1"/>
  <c r="AF27" i="1" s="1"/>
  <c r="AD24" i="1"/>
  <c r="AE24" i="1" s="1"/>
  <c r="AE118" i="1"/>
  <c r="AI94" i="1"/>
  <c r="AJ104" i="1" s="1"/>
  <c r="AK94" i="1" s="1"/>
  <c r="AG94" i="1"/>
  <c r="AJ225" i="1"/>
  <c r="AE225" i="1"/>
  <c r="AD90" i="1"/>
  <c r="AF90" i="1" s="1"/>
  <c r="AJ84" i="1"/>
  <c r="AJ565" i="1"/>
  <c r="AE384" i="1"/>
  <c r="AJ384" i="1"/>
  <c r="AF293" i="1"/>
  <c r="AE293" i="1"/>
  <c r="AJ27" i="1"/>
  <c r="AE550" i="1"/>
  <c r="AJ550" i="1"/>
  <c r="AK542" i="1" s="1"/>
  <c r="AE449" i="1"/>
  <c r="AJ449" i="1"/>
  <c r="AD301" i="1"/>
  <c r="AF301" i="1" s="1"/>
  <c r="AE38" i="1"/>
  <c r="AJ38" i="1"/>
  <c r="AD100" i="1"/>
  <c r="AE100" i="1" s="1"/>
  <c r="Q575" i="1"/>
  <c r="Q13" i="1" s="1"/>
  <c r="AF541" i="1"/>
  <c r="AD475" i="1"/>
  <c r="AF475" i="1" s="1"/>
  <c r="AD188" i="1"/>
  <c r="P575" i="1"/>
  <c r="P13" i="1" s="1"/>
  <c r="AD412" i="1"/>
  <c r="AD377" i="1"/>
  <c r="AE486" i="1"/>
  <c r="AD445" i="1"/>
  <c r="AE445" i="1" s="1"/>
  <c r="AF388" i="1"/>
  <c r="AE388" i="1"/>
  <c r="AE439" i="1"/>
  <c r="AE350" i="1"/>
  <c r="AJ350" i="1"/>
  <c r="AD322" i="1"/>
  <c r="AE322" i="1" s="1"/>
  <c r="AE222" i="1"/>
  <c r="AD284" i="1"/>
  <c r="AJ260" i="1"/>
  <c r="AJ470" i="1"/>
  <c r="AD263" i="1"/>
  <c r="AE263" i="1" s="1"/>
  <c r="AI471" i="1"/>
  <c r="AJ471" i="1" s="1"/>
  <c r="AK471" i="1" s="1"/>
  <c r="AG471" i="1"/>
  <c r="AE256" i="1"/>
  <c r="AD206" i="1"/>
  <c r="AF206" i="1" s="1"/>
  <c r="AD446" i="1"/>
  <c r="AD258" i="1"/>
  <c r="AF247" i="1"/>
  <c r="AE247" i="1"/>
  <c r="AJ349" i="1"/>
  <c r="AE349" i="1"/>
  <c r="AD270" i="1"/>
  <c r="AF270" i="1" s="1"/>
  <c r="AI165" i="1"/>
  <c r="AG165" i="1"/>
  <c r="AE137" i="1"/>
  <c r="AD373" i="1"/>
  <c r="AD204" i="1"/>
  <c r="AF204" i="1" s="1"/>
  <c r="AD65" i="1"/>
  <c r="AF125" i="1"/>
  <c r="AE125" i="1"/>
  <c r="AE57" i="1"/>
  <c r="AJ57" i="1"/>
  <c r="AD32" i="1"/>
  <c r="AE32" i="1" s="1"/>
  <c r="AD152" i="1"/>
  <c r="AF152" i="1" s="1"/>
  <c r="AD80" i="1"/>
  <c r="AI303" i="1"/>
  <c r="AG303" i="1"/>
  <c r="AD107" i="1"/>
  <c r="AE107" i="1" s="1"/>
  <c r="AJ39" i="1"/>
  <c r="AE39" i="1"/>
  <c r="AJ41" i="1"/>
  <c r="AE41" i="1"/>
  <c r="AE67" i="1"/>
  <c r="AJ105" i="1"/>
  <c r="AJ92" i="1"/>
  <c r="AD63" i="1"/>
  <c r="AE63" i="1" s="1"/>
  <c r="K575" i="1"/>
  <c r="K13" i="1" s="1"/>
  <c r="AD17" i="1"/>
  <c r="AE17" i="1" s="1"/>
  <c r="AF127" i="1"/>
  <c r="AE127" i="1"/>
  <c r="AF485" i="1"/>
  <c r="AE485" i="1"/>
  <c r="AE333" i="1"/>
  <c r="AJ559" i="1"/>
  <c r="AE559" i="1"/>
  <c r="AD489" i="1"/>
  <c r="AE277" i="1"/>
  <c r="AD517" i="1"/>
  <c r="AD492" i="1"/>
  <c r="AF492" i="1" s="1"/>
  <c r="AI542" i="1"/>
  <c r="AG542" i="1"/>
  <c r="AD568" i="1"/>
  <c r="AE568" i="1" s="1"/>
  <c r="AJ534" i="1"/>
  <c r="AD520" i="1"/>
  <c r="AD410" i="1"/>
  <c r="AF413" i="1" s="1"/>
  <c r="AD393" i="1"/>
  <c r="AE435" i="1"/>
  <c r="AJ386" i="1"/>
  <c r="AE386" i="1"/>
  <c r="AD447" i="1"/>
  <c r="AD369" i="1"/>
  <c r="AF369" i="1" s="1"/>
  <c r="AD329" i="1"/>
  <c r="AD255" i="1"/>
  <c r="AE255" i="1" s="1"/>
  <c r="AE310" i="1"/>
  <c r="AE250" i="1"/>
  <c r="AJ226" i="1"/>
  <c r="AD355" i="1"/>
  <c r="AE355" i="1" s="1"/>
  <c r="AJ131" i="1"/>
  <c r="AE131" i="1"/>
  <c r="AE188" i="1"/>
  <c r="AD171" i="1"/>
  <c r="AE171" i="1" s="1"/>
  <c r="AE229" i="1"/>
  <c r="AJ161" i="1"/>
  <c r="AE161" i="1"/>
  <c r="AD346" i="1"/>
  <c r="AF346" i="1" s="1"/>
  <c r="AE298" i="1"/>
  <c r="AG153" i="1"/>
  <c r="AE80" i="1"/>
  <c r="AD72" i="1"/>
  <c r="AD51" i="1"/>
  <c r="AE51" i="1" s="1"/>
  <c r="AA575" i="1"/>
  <c r="AA13" i="1" s="1"/>
  <c r="AI54" i="1"/>
  <c r="AG54" i="1"/>
  <c r="X575" i="1"/>
  <c r="X13" i="1" s="1"/>
  <c r="AD103" i="1"/>
  <c r="AD43" i="1"/>
  <c r="AF43" i="1" s="1"/>
  <c r="AJ421" i="1"/>
  <c r="AE421" i="1"/>
  <c r="AF110" i="1"/>
  <c r="AE110" i="1"/>
  <c r="AD488" i="1"/>
  <c r="AE557" i="1"/>
  <c r="AG521" i="1"/>
  <c r="AD217" i="1"/>
  <c r="AE525" i="1"/>
  <c r="AE87" i="1"/>
  <c r="AJ87" i="1"/>
  <c r="AE274" i="1"/>
  <c r="AJ274" i="1"/>
  <c r="AD461" i="1"/>
  <c r="AF461" i="1" s="1"/>
  <c r="AE414" i="1"/>
  <c r="AJ414" i="1"/>
  <c r="AD423" i="1"/>
  <c r="AD490" i="1"/>
  <c r="AE490" i="1" s="1"/>
  <c r="AG385" i="1"/>
  <c r="AI385" i="1"/>
  <c r="AJ395" i="1" s="1"/>
  <c r="AK385" i="1" s="1"/>
  <c r="AD422" i="1"/>
  <c r="AD358" i="1"/>
  <c r="AE358" i="1" s="1"/>
  <c r="AD331" i="1"/>
  <c r="AE331" i="1" s="1"/>
  <c r="AJ369" i="1"/>
  <c r="AE369" i="1"/>
  <c r="AD311" i="1"/>
  <c r="AE311" i="1" s="1"/>
  <c r="AE409" i="1"/>
  <c r="AD455" i="1"/>
  <c r="AK390" i="1"/>
  <c r="AK391" i="1"/>
  <c r="AK392" i="1"/>
  <c r="AD482" i="1"/>
  <c r="AE482" i="1" s="1"/>
  <c r="AD339" i="1"/>
  <c r="AJ436" i="1"/>
  <c r="AD242" i="1"/>
  <c r="AF242" i="1" s="1"/>
  <c r="AD226" i="1"/>
  <c r="AF226" i="1" s="1"/>
  <c r="AK357" i="1"/>
  <c r="AK354" i="1"/>
  <c r="AK352" i="1"/>
  <c r="AK351" i="1"/>
  <c r="AK358" i="1"/>
  <c r="AK356" i="1"/>
  <c r="AK355" i="1"/>
  <c r="AK353" i="1"/>
  <c r="AJ326" i="1"/>
  <c r="AE326" i="1"/>
  <c r="AJ401" i="1"/>
  <c r="AJ194" i="1"/>
  <c r="AD194" i="1"/>
  <c r="AE194" i="1" s="1"/>
  <c r="AE224" i="1"/>
  <c r="AJ224" i="1"/>
  <c r="AE221" i="1"/>
  <c r="AD349" i="1"/>
  <c r="AF349" i="1" s="1"/>
  <c r="AD207" i="1"/>
  <c r="AF207" i="1" s="1"/>
  <c r="AE31" i="1"/>
  <c r="AE98" i="1"/>
  <c r="AJ93" i="1"/>
  <c r="AE93" i="1"/>
  <c r="AD37" i="1"/>
  <c r="AF37" i="1" s="1"/>
  <c r="AJ402" i="1"/>
  <c r="AJ220" i="1"/>
  <c r="AE220" i="1"/>
  <c r="AE238" i="1"/>
  <c r="AE58" i="1"/>
  <c r="AD458" i="1"/>
  <c r="AJ214" i="1"/>
  <c r="AD58" i="1"/>
  <c r="AD147" i="1"/>
  <c r="AF149" i="1" s="1"/>
  <c r="AE339" i="1"/>
  <c r="AE242" i="1"/>
  <c r="AE524" i="1"/>
  <c r="AG528" i="1"/>
  <c r="AI528" i="1"/>
  <c r="AJ528" i="1" s="1"/>
  <c r="AK528" i="1" s="1"/>
  <c r="AE551" i="1"/>
  <c r="AD496" i="1"/>
  <c r="AJ568" i="1"/>
  <c r="AJ504" i="1"/>
  <c r="AD504" i="1"/>
  <c r="AF504" i="1" s="1"/>
  <c r="AJ476" i="1"/>
  <c r="AD430" i="1"/>
  <c r="AE430" i="1" s="1"/>
  <c r="AJ484" i="1"/>
  <c r="AD435" i="1"/>
  <c r="AJ416" i="1"/>
  <c r="AF459" i="1"/>
  <c r="AE459" i="1"/>
  <c r="AD428" i="1"/>
  <c r="AF433" i="1" s="1"/>
  <c r="AE216" i="1"/>
  <c r="AD397" i="1"/>
  <c r="AD323" i="1"/>
  <c r="AE323" i="1" s="1"/>
  <c r="AE279" i="1"/>
  <c r="AD312" i="1"/>
  <c r="AD280" i="1"/>
  <c r="AE166" i="1"/>
  <c r="AD337" i="1"/>
  <c r="AE230" i="1"/>
  <c r="AE455" i="1"/>
  <c r="AD436" i="1"/>
  <c r="AF436" i="1" s="1"/>
  <c r="AD341" i="1"/>
  <c r="AD232" i="1"/>
  <c r="AE232" i="1" s="1"/>
  <c r="AD300" i="1"/>
  <c r="AD264" i="1"/>
  <c r="AF264" i="1" s="1"/>
  <c r="AD200" i="1"/>
  <c r="AE200" i="1" s="1"/>
  <c r="AD211" i="1"/>
  <c r="AF211" i="1" s="1"/>
  <c r="AJ207" i="1"/>
  <c r="AE207" i="1"/>
  <c r="AD185" i="1"/>
  <c r="AE50" i="1"/>
  <c r="AJ404" i="1"/>
  <c r="AD111" i="1"/>
  <c r="AE25" i="1"/>
  <c r="AJ25" i="1"/>
  <c r="AE109" i="1"/>
  <c r="AD106" i="1"/>
  <c r="AD78" i="1"/>
  <c r="AE78" i="1" s="1"/>
  <c r="AD56" i="1"/>
  <c r="AF56" i="1" s="1"/>
  <c r="AE112" i="1"/>
  <c r="AD67" i="1"/>
  <c r="AF67" i="1" s="1"/>
  <c r="AE423" i="1"/>
  <c r="AE341" i="1"/>
  <c r="AD134" i="1"/>
  <c r="AE134" i="1" s="1"/>
  <c r="AE532" i="1"/>
  <c r="AD133" i="1"/>
  <c r="W575" i="1"/>
  <c r="W13" i="1" s="1"/>
  <c r="AD563" i="1"/>
  <c r="AE563" i="1" s="1"/>
  <c r="AD286" i="1"/>
  <c r="AJ529" i="1"/>
  <c r="AE529" i="1"/>
  <c r="AE442" i="1"/>
  <c r="AE549" i="1"/>
  <c r="AE506" i="1"/>
  <c r="AD480" i="1"/>
  <c r="AE480" i="1" s="1"/>
  <c r="AJ469" i="1"/>
  <c r="AE469" i="1"/>
  <c r="AF415" i="1"/>
  <c r="AE415" i="1"/>
  <c r="AE393" i="1"/>
  <c r="AD384" i="1"/>
  <c r="AF384" i="1" s="1"/>
  <c r="AE361" i="1"/>
  <c r="AD216" i="1"/>
  <c r="AF216" i="1" s="1"/>
  <c r="AD347" i="1"/>
  <c r="AF347" i="1" s="1"/>
  <c r="AE400" i="1"/>
  <c r="AE320" i="1"/>
  <c r="AD249" i="1"/>
  <c r="AD354" i="1"/>
  <c r="AD236" i="1"/>
  <c r="AF239" i="1" s="1"/>
  <c r="AE192" i="1"/>
  <c r="AE233" i="1"/>
  <c r="AD273" i="1"/>
  <c r="AF273" i="1" s="1"/>
  <c r="AD231" i="1"/>
  <c r="AJ186" i="1"/>
  <c r="AD169" i="1"/>
  <c r="AE295" i="1"/>
  <c r="AE187" i="1"/>
  <c r="AJ180" i="1"/>
  <c r="AE180" i="1"/>
  <c r="AD213" i="1"/>
  <c r="AJ245" i="1"/>
  <c r="AD198" i="1"/>
  <c r="AF201" i="1" s="1"/>
  <c r="AD117" i="1"/>
  <c r="AD298" i="1"/>
  <c r="AF298" i="1" s="1"/>
  <c r="AJ89" i="1"/>
  <c r="AE89" i="1"/>
  <c r="AE73" i="1"/>
  <c r="AE28" i="1"/>
  <c r="AJ28" i="1"/>
  <c r="AE113" i="1"/>
  <c r="AJ113" i="1"/>
  <c r="M575" i="1"/>
  <c r="M13" i="1" s="1"/>
  <c r="AJ56" i="1"/>
  <c r="AE56" i="1"/>
  <c r="AJ36" i="1"/>
  <c r="AE36" i="1"/>
  <c r="AJ42" i="1"/>
  <c r="AE42" i="1"/>
  <c r="AD59" i="1"/>
  <c r="AE59" i="1" s="1"/>
  <c r="AJ345" i="1"/>
  <c r="AE345" i="1"/>
  <c r="AE570" i="1"/>
  <c r="AJ570" i="1"/>
  <c r="AJ206" i="1"/>
  <c r="AE206" i="1"/>
  <c r="AD382" i="1"/>
  <c r="AF382" i="1" s="1"/>
  <c r="AE128" i="1"/>
  <c r="AJ128" i="1"/>
  <c r="AE141" i="1"/>
  <c r="AE316" i="1"/>
  <c r="AD285" i="1"/>
  <c r="AE285" i="1" s="1"/>
  <c r="AD343" i="1"/>
  <c r="AE343" i="1" s="1"/>
  <c r="AD367" i="1"/>
  <c r="AF367" i="1" s="1"/>
  <c r="AE479" i="1"/>
  <c r="AE531" i="1"/>
  <c r="AJ515" i="1"/>
  <c r="AE515" i="1"/>
  <c r="AE492" i="1"/>
  <c r="AD484" i="1"/>
  <c r="AE484" i="1" s="1"/>
  <c r="AD408" i="1"/>
  <c r="AE408" i="1" s="1"/>
  <c r="AE448" i="1"/>
  <c r="AJ448" i="1"/>
  <c r="AD437" i="1"/>
  <c r="AE336" i="1"/>
  <c r="AJ253" i="1"/>
  <c r="AD230" i="1"/>
  <c r="AF232" i="1" s="1"/>
  <c r="AD509" i="1"/>
  <c r="AE509" i="1" s="1"/>
  <c r="AJ232" i="1"/>
  <c r="AD252" i="1"/>
  <c r="AE258" i="1"/>
  <c r="AJ246" i="1"/>
  <c r="AE246" i="1"/>
  <c r="AD295" i="1"/>
  <c r="AF295" i="1" s="1"/>
  <c r="AE204" i="1"/>
  <c r="AD135" i="1"/>
  <c r="AE135" i="1" s="1"/>
  <c r="AD116" i="1"/>
  <c r="AF116" i="1" s="1"/>
  <c r="AD76" i="1"/>
  <c r="AE76" i="1" s="1"/>
  <c r="AD101" i="1"/>
  <c r="AE101" i="1" s="1"/>
  <c r="AD85" i="1"/>
  <c r="AE45" i="1"/>
  <c r="AJ20" i="1"/>
  <c r="AD129" i="1"/>
  <c r="AD61" i="1"/>
  <c r="AE61" i="1" s="1"/>
  <c r="AG15" i="1"/>
  <c r="AD121" i="1"/>
  <c r="AF124" i="1" s="1"/>
  <c r="Y575" i="1"/>
  <c r="Y13" i="1" s="1"/>
  <c r="AB575" i="1"/>
  <c r="AB13" i="1" s="1"/>
  <c r="AD92" i="1"/>
  <c r="AF92" i="1" s="1"/>
  <c r="AJ37" i="1"/>
  <c r="AE37" i="1"/>
  <c r="AD112" i="1"/>
  <c r="AF112" i="1" s="1"/>
  <c r="AJ55" i="1"/>
  <c r="AF68" i="1"/>
  <c r="AE68" i="1"/>
  <c r="AG26" i="1"/>
  <c r="AE367" i="1"/>
  <c r="AD23" i="1"/>
  <c r="AE23" i="1" s="1"/>
  <c r="AD546" i="1"/>
  <c r="AF546" i="1" s="1"/>
  <c r="AD177" i="1"/>
  <c r="AE177" i="1" s="1"/>
  <c r="AF248" i="1"/>
  <c r="AE248" i="1"/>
  <c r="AE299" i="1"/>
  <c r="AD313" i="1"/>
  <c r="AE313" i="1" s="1"/>
  <c r="AE371" i="1"/>
  <c r="AE152" i="1"/>
  <c r="AD81" i="1"/>
  <c r="AE81" i="1" s="1"/>
  <c r="AD109" i="1"/>
  <c r="AF109" i="1" s="1"/>
  <c r="AD424" i="1"/>
  <c r="AE424" i="1" s="1"/>
  <c r="AD561" i="1"/>
  <c r="AF561" i="1" s="1"/>
  <c r="AD510" i="1"/>
  <c r="AE510" i="1" s="1"/>
  <c r="AE489" i="1"/>
  <c r="AI487" i="1" s="1"/>
  <c r="AJ489" i="1" s="1"/>
  <c r="AK487" i="1" s="1"/>
  <c r="AD413" i="1"/>
  <c r="AE413" i="1" s="1"/>
  <c r="AD406" i="1"/>
  <c r="AF406" i="1" s="1"/>
  <c r="AG487" i="1"/>
  <c r="AD416" i="1"/>
  <c r="AF416" i="1" s="1"/>
  <c r="AD357" i="1"/>
  <c r="AE357" i="1" s="1"/>
  <c r="AE329" i="1"/>
  <c r="AD463" i="1"/>
  <c r="AF463" i="1" s="1"/>
  <c r="AE359" i="1"/>
  <c r="AG366" i="1" s="1"/>
  <c r="AJ223" i="1"/>
  <c r="AE286" i="1"/>
  <c r="AJ286" i="1"/>
  <c r="AE296" i="1"/>
  <c r="AD262" i="1"/>
  <c r="AF263" i="1" s="1"/>
  <c r="AE354" i="1"/>
  <c r="AJ324" i="1"/>
  <c r="AD202" i="1"/>
  <c r="AF202" i="1" s="1"/>
  <c r="AD193" i="1"/>
  <c r="AF194" i="1" s="1"/>
  <c r="AE452" i="1"/>
  <c r="AJ452" i="1"/>
  <c r="AD401" i="1"/>
  <c r="AF401" i="1" s="1"/>
  <c r="AJ382" i="1"/>
  <c r="AE382" i="1"/>
  <c r="AJ201" i="1"/>
  <c r="AE201" i="1"/>
  <c r="AE170" i="1"/>
  <c r="AI153" i="1" s="1"/>
  <c r="AJ170" i="1" s="1"/>
  <c r="AK153" i="1" s="1"/>
  <c r="AE265" i="1"/>
  <c r="AE158" i="1"/>
  <c r="AD168" i="1"/>
  <c r="AJ270" i="1"/>
  <c r="AE270" i="1"/>
  <c r="AE173" i="1"/>
  <c r="AI157" i="1" s="1"/>
  <c r="AD212" i="1"/>
  <c r="AF212" i="1" s="1"/>
  <c r="AD282" i="1"/>
  <c r="AE282" i="1" s="1"/>
  <c r="AD404" i="1"/>
  <c r="AF404" i="1" s="1"/>
  <c r="AD53" i="1"/>
  <c r="AF53" i="1" s="1"/>
  <c r="AD98" i="1"/>
  <c r="AD136" i="1"/>
  <c r="AE136" i="1" s="1"/>
  <c r="AE40" i="1"/>
  <c r="AJ66" i="1"/>
  <c r="O575" i="1"/>
  <c r="O13" i="1" s="1"/>
  <c r="AD21" i="1"/>
  <c r="AJ90" i="1"/>
  <c r="AE90" i="1"/>
  <c r="AJ52" i="1"/>
  <c r="AE52" i="1"/>
  <c r="AE475" i="1"/>
  <c r="AJ475" i="1"/>
  <c r="AJ335" i="1"/>
  <c r="AE335" i="1"/>
  <c r="AE394" i="1"/>
  <c r="AD315" i="1"/>
  <c r="AE315" i="1" s="1"/>
  <c r="AD291" i="1"/>
  <c r="AK373" i="1"/>
  <c r="AK376" i="1"/>
  <c r="AK374" i="1"/>
  <c r="AK375" i="1"/>
  <c r="AJ573" i="1"/>
  <c r="AE573" i="1"/>
  <c r="AE403" i="1"/>
  <c r="AJ403" i="1"/>
  <c r="AD448" i="1"/>
  <c r="AD164" i="1"/>
  <c r="AD328" i="1"/>
  <c r="AE140" i="1"/>
  <c r="AF140" i="1"/>
  <c r="AE461" i="1"/>
  <c r="AD260" i="1"/>
  <c r="AE260" i="1" s="1"/>
  <c r="AD359" i="1"/>
  <c r="AF366" i="1" s="1"/>
  <c r="AD569" i="1"/>
  <c r="AF569" i="1" s="1"/>
  <c r="AI530" i="1"/>
  <c r="AG530" i="1"/>
  <c r="AD512" i="1"/>
  <c r="AE512" i="1" s="1"/>
  <c r="AD456" i="1"/>
  <c r="AD327" i="1"/>
  <c r="AE297" i="1"/>
  <c r="AD340" i="1"/>
  <c r="AE340" i="1" s="1"/>
  <c r="AD324" i="1"/>
  <c r="AF324" i="1" s="1"/>
  <c r="AE244" i="1"/>
  <c r="AI241" i="1" s="1"/>
  <c r="AD419" i="1"/>
  <c r="AF419" i="1" s="1"/>
  <c r="AE257" i="1"/>
  <c r="AJ257" i="1"/>
  <c r="AE251" i="1"/>
  <c r="AD444" i="1"/>
  <c r="AE444" i="1" s="1"/>
  <c r="AE151" i="1"/>
  <c r="AD155" i="1"/>
  <c r="AF155" i="1" s="1"/>
  <c r="AE95" i="1"/>
  <c r="AJ183" i="1"/>
  <c r="AE183" i="1"/>
  <c r="AD178" i="1"/>
  <c r="AE178" i="1" s="1"/>
  <c r="AE278" i="1"/>
  <c r="AD220" i="1"/>
  <c r="AD69" i="1"/>
  <c r="AF69" i="1" s="1"/>
  <c r="AD45" i="1"/>
  <c r="AD20" i="1"/>
  <c r="AF20" i="1" s="1"/>
  <c r="AE69" i="1"/>
  <c r="AD199" i="1"/>
  <c r="AE199" i="1" s="1"/>
  <c r="AD83" i="1"/>
  <c r="AE83" i="1" s="1"/>
  <c r="AE121" i="1"/>
  <c r="AD99" i="1"/>
  <c r="AE99" i="1" s="1"/>
  <c r="S575" i="1"/>
  <c r="S13" i="1" s="1"/>
  <c r="AD47" i="1"/>
  <c r="AE47" i="1" s="1"/>
  <c r="I575" i="1"/>
  <c r="I13" i="1" s="1"/>
  <c r="AJ17" i="1"/>
  <c r="AD105" i="1"/>
  <c r="AE105" i="1" s="1"/>
  <c r="AD225" i="1"/>
  <c r="AF225" i="1" s="1"/>
  <c r="AD74" i="1"/>
  <c r="AE74" i="1" s="1"/>
  <c r="AK146" i="1"/>
  <c r="AK145" i="1"/>
  <c r="AK148" i="1"/>
  <c r="AK149" i="1"/>
  <c r="AK144" i="1"/>
  <c r="AK147" i="1"/>
  <c r="AJ413" i="1"/>
  <c r="AF181" i="1"/>
  <c r="AE181" i="1"/>
  <c r="AD498" i="1"/>
  <c r="AE498" i="1" s="1"/>
  <c r="AG241" i="1"/>
  <c r="AD353" i="1"/>
  <c r="AE353" i="1" s="1"/>
  <c r="AD254" i="1"/>
  <c r="AE314" i="1"/>
  <c r="AJ510" i="1"/>
  <c r="AD506" i="1"/>
  <c r="AE538" i="1"/>
  <c r="AD545" i="1"/>
  <c r="AJ523" i="1"/>
  <c r="AE523" i="1"/>
  <c r="AD526" i="1"/>
  <c r="AE526" i="1" s="1"/>
  <c r="AD536" i="1"/>
  <c r="AE536" i="1" s="1"/>
  <c r="AI493" i="1"/>
  <c r="AJ493" i="1"/>
  <c r="AK493" i="1" s="1"/>
  <c r="AG493" i="1"/>
  <c r="AD554" i="1"/>
  <c r="AE554" i="1" s="1"/>
  <c r="AE465" i="1"/>
  <c r="AJ495" i="1"/>
  <c r="AE495" i="1"/>
  <c r="AE571" i="1"/>
  <c r="AG573" i="1" s="1"/>
  <c r="AE500" i="1"/>
  <c r="AJ500" i="1"/>
  <c r="AD562" i="1"/>
  <c r="AF562" i="1" s="1"/>
  <c r="AD491" i="1"/>
  <c r="AE491" i="1" s="1"/>
  <c r="AD440" i="1"/>
  <c r="AE460" i="1"/>
  <c r="AD450" i="1"/>
  <c r="AE522" i="1"/>
  <c r="AJ522" i="1"/>
  <c r="AD534" i="1"/>
  <c r="AF534" i="1" s="1"/>
  <c r="AJ546" i="1"/>
  <c r="AE546" i="1"/>
  <c r="AD476" i="1"/>
  <c r="AF476" i="1" s="1"/>
  <c r="AD454" i="1"/>
  <c r="AE412" i="1"/>
  <c r="AE456" i="1"/>
  <c r="AD425" i="1"/>
  <c r="AE425" i="1" s="1"/>
  <c r="AD380" i="1"/>
  <c r="AE380" i="1" s="1"/>
  <c r="AD398" i="1"/>
  <c r="AE398" i="1" s="1"/>
  <c r="AE288" i="1"/>
  <c r="AJ271" i="1"/>
  <c r="AE271" i="1"/>
  <c r="AE411" i="1"/>
  <c r="AE351" i="1"/>
  <c r="AD253" i="1"/>
  <c r="AF253" i="1" s="1"/>
  <c r="AD272" i="1"/>
  <c r="AD360" i="1"/>
  <c r="AE360" i="1" s="1"/>
  <c r="AD304" i="1"/>
  <c r="AD244" i="1"/>
  <c r="AF245" i="1" s="1"/>
  <c r="AE195" i="1"/>
  <c r="AJ195" i="1"/>
  <c r="AE547" i="1"/>
  <c r="AF289" i="1"/>
  <c r="AJ264" i="1"/>
  <c r="AD402" i="1"/>
  <c r="AF402" i="1" s="1"/>
  <c r="AE211" i="1"/>
  <c r="AJ211" i="1"/>
  <c r="AE179" i="1"/>
  <c r="AD173" i="1"/>
  <c r="AF180" i="1" s="1"/>
  <c r="AE123" i="1"/>
  <c r="AD97" i="1"/>
  <c r="AE122" i="1"/>
  <c r="AE53" i="1"/>
  <c r="AJ53" i="1"/>
  <c r="AK124" i="1"/>
  <c r="AK121" i="1"/>
  <c r="AK122" i="1"/>
  <c r="AK123" i="1"/>
  <c r="AD29" i="1"/>
  <c r="AF29" i="1" s="1"/>
  <c r="AD79" i="1"/>
  <c r="AE43" i="1"/>
  <c r="AJ43" i="1"/>
  <c r="AD35" i="1"/>
  <c r="AE35" i="1" s="1"/>
  <c r="T575" i="1"/>
  <c r="T13" i="1" s="1"/>
  <c r="AD33" i="1"/>
  <c r="AE33" i="1" s="1"/>
  <c r="AE146" i="1"/>
  <c r="AD84" i="1"/>
  <c r="AF84" i="1" s="1"/>
  <c r="AI132" i="1"/>
  <c r="AJ132" i="1" s="1"/>
  <c r="AK132" i="1" s="1"/>
  <c r="AG132" i="1"/>
  <c r="AD52" i="1"/>
  <c r="AF52" i="1" s="1"/>
  <c r="AE520" i="1"/>
  <c r="AJ520" i="1"/>
  <c r="AD555" i="1"/>
  <c r="AE555" i="1" s="1"/>
  <c r="AE562" i="1"/>
  <c r="AJ562" i="1"/>
  <c r="AE539" i="1"/>
  <c r="AJ491" i="1"/>
  <c r="AJ561" i="1"/>
  <c r="AE561" i="1"/>
  <c r="AD567" i="1"/>
  <c r="AF568" i="1" s="1"/>
  <c r="AE553" i="1"/>
  <c r="AJ514" i="1"/>
  <c r="AE514" i="1"/>
  <c r="AE468" i="1"/>
  <c r="AJ468" i="1"/>
  <c r="AD469" i="1"/>
  <c r="AF469" i="1" s="1"/>
  <c r="AD565" i="1"/>
  <c r="AE565" i="1" s="1"/>
  <c r="AD548" i="1"/>
  <c r="AE513" i="1"/>
  <c r="AJ513" i="1"/>
  <c r="AE494" i="1"/>
  <c r="AJ473" i="1"/>
  <c r="AD481" i="1"/>
  <c r="AE481" i="1" s="1"/>
  <c r="AD368" i="1"/>
  <c r="AE302" i="1"/>
  <c r="AE397" i="1"/>
  <c r="AJ463" i="1"/>
  <c r="AE463" i="1"/>
  <c r="AD370" i="1"/>
  <c r="AF370" i="1" s="1"/>
  <c r="AJ569" i="1"/>
  <c r="AD571" i="1"/>
  <c r="AF573" i="1" s="1"/>
  <c r="AD501" i="1"/>
  <c r="AJ533" i="1"/>
  <c r="AE533" i="1"/>
  <c r="AJ502" i="1"/>
  <c r="AE502" i="1"/>
  <c r="AD453" i="1"/>
  <c r="AF453" i="1" s="1"/>
  <c r="AG560" i="1"/>
  <c r="AD473" i="1"/>
  <c r="AF473" i="1" s="1"/>
  <c r="AF544" i="1"/>
  <c r="AE544" i="1"/>
  <c r="AD438" i="1"/>
  <c r="AD426" i="1"/>
  <c r="AE426" i="1" s="1"/>
  <c r="AJ458" i="1"/>
  <c r="AE458" i="1"/>
  <c r="AD467" i="1"/>
  <c r="AE467" i="1" s="1"/>
  <c r="AJ451" i="1"/>
  <c r="AE451" i="1"/>
  <c r="AE190" i="1"/>
  <c r="AD376" i="1"/>
  <c r="AE376" i="1" s="1"/>
  <c r="AE348" i="1"/>
  <c r="AE347" i="1"/>
  <c r="AJ347" i="1"/>
  <c r="AD470" i="1"/>
  <c r="AF470" i="1" s="1"/>
  <c r="AD237" i="1"/>
  <c r="AE237" i="1" s="1"/>
  <c r="AD418" i="1"/>
  <c r="AD223" i="1"/>
  <c r="AF223" i="1" s="1"/>
  <c r="AE276" i="1"/>
  <c r="AD319" i="1"/>
  <c r="AE319" i="1" s="1"/>
  <c r="AE281" i="1"/>
  <c r="AD281" i="1"/>
  <c r="AF283" i="1" s="1"/>
  <c r="AE269" i="1"/>
  <c r="AG270" i="1" s="1"/>
  <c r="AE193" i="1"/>
  <c r="AE217" i="1"/>
  <c r="AD214" i="1"/>
  <c r="AF214" i="1" s="1"/>
  <c r="AE419" i="1"/>
  <c r="AD290" i="1"/>
  <c r="AF292" i="1" s="1"/>
  <c r="AE240" i="1"/>
  <c r="AJ240" i="1"/>
  <c r="AD201" i="1"/>
  <c r="AE287" i="1"/>
  <c r="AE301" i="1"/>
  <c r="AE231" i="1"/>
  <c r="AE162" i="1"/>
  <c r="AJ162" i="1"/>
  <c r="AE466" i="1"/>
  <c r="AD314" i="1"/>
  <c r="AD176" i="1"/>
  <c r="AE176" i="1" s="1"/>
  <c r="AD186" i="1"/>
  <c r="AF186" i="1" s="1"/>
  <c r="AD150" i="1"/>
  <c r="AF150" i="1" s="1"/>
  <c r="AE160" i="1"/>
  <c r="AK425" i="1"/>
  <c r="AK427" i="1"/>
  <c r="AK423" i="1"/>
  <c r="AK424" i="1"/>
  <c r="AK426" i="1"/>
  <c r="AD245" i="1"/>
  <c r="AE245" i="1" s="1"/>
  <c r="AD344" i="1"/>
  <c r="AF344" i="1" s="1"/>
  <c r="AE346" i="1"/>
  <c r="AJ346" i="1"/>
  <c r="AE212" i="1"/>
  <c r="AD91" i="1"/>
  <c r="AD64" i="1"/>
  <c r="AE64" i="1" s="1"/>
  <c r="AE19" i="1"/>
  <c r="AJ19" i="1"/>
  <c r="AJ64" i="1"/>
  <c r="AK138" i="1"/>
  <c r="AK137" i="1"/>
  <c r="AK136" i="1"/>
  <c r="AK133" i="1"/>
  <c r="AK135" i="1"/>
  <c r="AK134" i="1"/>
  <c r="Z575" i="1"/>
  <c r="Z13" i="1" s="1"/>
  <c r="AD66" i="1"/>
  <c r="AF66" i="1" s="1"/>
  <c r="U575" i="1"/>
  <c r="U13" i="1" s="1"/>
  <c r="AD119" i="1"/>
  <c r="AE119" i="1" s="1"/>
  <c r="AD55" i="1"/>
  <c r="AF55" i="1" s="1"/>
  <c r="AJ212" i="1" l="1"/>
  <c r="AK212" i="1" s="1"/>
  <c r="AJ394" i="1"/>
  <c r="AK384" i="1" s="1"/>
  <c r="AJ76" i="1"/>
  <c r="AJ411" i="1"/>
  <c r="AK405" i="1" s="1"/>
  <c r="AJ316" i="1"/>
  <c r="AG51" i="1"/>
  <c r="AG565" i="1"/>
  <c r="AJ563" i="1"/>
  <c r="AK560" i="1" s="1"/>
  <c r="AI560" i="1"/>
  <c r="AJ536" i="1"/>
  <c r="AK533" i="1" s="1"/>
  <c r="AJ177" i="1"/>
  <c r="AK161" i="1" s="1"/>
  <c r="AJ23" i="1"/>
  <c r="AK19" i="1" s="1"/>
  <c r="AG17" i="1"/>
  <c r="AJ509" i="1"/>
  <c r="AK503" i="1" s="1"/>
  <c r="AJ63" i="1"/>
  <c r="AK57" i="1" s="1"/>
  <c r="AJ59" i="1"/>
  <c r="AG445" i="1"/>
  <c r="AJ419" i="1"/>
  <c r="AK419" i="1" s="1"/>
  <c r="AF450" i="1"/>
  <c r="AE450" i="1"/>
  <c r="AG260" i="1"/>
  <c r="AI350" i="1"/>
  <c r="AJ365" i="1" s="1"/>
  <c r="AG350" i="1"/>
  <c r="AI225" i="1"/>
  <c r="AG225" i="1"/>
  <c r="AG537" i="1"/>
  <c r="AG156" i="1"/>
  <c r="AI156" i="1"/>
  <c r="AJ172" i="1" s="1"/>
  <c r="AK156" i="1" s="1"/>
  <c r="AI160" i="1"/>
  <c r="AG160" i="1"/>
  <c r="AI347" i="1"/>
  <c r="AJ362" i="1" s="1"/>
  <c r="AG347" i="1"/>
  <c r="AI463" i="1"/>
  <c r="AJ466" i="1" s="1"/>
  <c r="AG463" i="1"/>
  <c r="AK513" i="1"/>
  <c r="AK512" i="1"/>
  <c r="AK511" i="1"/>
  <c r="AK491" i="1"/>
  <c r="AK489" i="1"/>
  <c r="AK490" i="1"/>
  <c r="AK53" i="1"/>
  <c r="AE264" i="1"/>
  <c r="AE410" i="1"/>
  <c r="AG460" i="1"/>
  <c r="AI460" i="1"/>
  <c r="AJ460" i="1" s="1"/>
  <c r="AK460" i="1" s="1"/>
  <c r="AI183" i="1"/>
  <c r="AG183" i="1"/>
  <c r="AI52" i="1"/>
  <c r="AG52" i="1"/>
  <c r="AK201" i="1"/>
  <c r="AK199" i="1"/>
  <c r="AK198" i="1"/>
  <c r="AK200" i="1"/>
  <c r="AE147" i="1"/>
  <c r="AG239" i="1"/>
  <c r="AJ235" i="1"/>
  <c r="AI529" i="1"/>
  <c r="AJ535" i="1" s="1"/>
  <c r="AK529" i="1" s="1"/>
  <c r="AG529" i="1"/>
  <c r="AK24" i="1"/>
  <c r="AK25" i="1"/>
  <c r="AK21" i="1"/>
  <c r="AK23" i="1"/>
  <c r="AK22" i="1"/>
  <c r="AK207" i="1"/>
  <c r="AF527" i="1"/>
  <c r="AJ227" i="1"/>
  <c r="AK194" i="1"/>
  <c r="AK192" i="1"/>
  <c r="AK193" i="1"/>
  <c r="AF72" i="1"/>
  <c r="AE72" i="1"/>
  <c r="AG127" i="1"/>
  <c r="AI439" i="1"/>
  <c r="AG439" i="1"/>
  <c r="AE27" i="1"/>
  <c r="AK46" i="1"/>
  <c r="AK49" i="1"/>
  <c r="AK50" i="1"/>
  <c r="AK51" i="1"/>
  <c r="AK45" i="1"/>
  <c r="AK47" i="1"/>
  <c r="AK48" i="1"/>
  <c r="AK44" i="1"/>
  <c r="AE406" i="1"/>
  <c r="AI184" i="1"/>
  <c r="AJ189" i="1" s="1"/>
  <c r="AK184" i="1" s="1"/>
  <c r="AG184" i="1"/>
  <c r="AG484" i="1"/>
  <c r="AF537" i="1"/>
  <c r="AF358" i="1"/>
  <c r="AF445" i="1"/>
  <c r="AG196" i="1"/>
  <c r="AI196" i="1"/>
  <c r="AJ199" i="1" s="1"/>
  <c r="AK196" i="1" s="1"/>
  <c r="AI182" i="1"/>
  <c r="AJ188" i="1" s="1"/>
  <c r="AK182" i="1" s="1"/>
  <c r="AG182" i="1"/>
  <c r="AK257" i="1"/>
  <c r="AK256" i="1"/>
  <c r="AK255" i="1"/>
  <c r="AK254" i="1"/>
  <c r="AG369" i="1"/>
  <c r="AI369" i="1"/>
  <c r="AI274" i="1"/>
  <c r="AG274" i="1"/>
  <c r="AI421" i="1"/>
  <c r="AJ435" i="1" s="1"/>
  <c r="AK421" i="1" s="1"/>
  <c r="AG421" i="1"/>
  <c r="AG67" i="1"/>
  <c r="AI67" i="1"/>
  <c r="AJ67" i="1" s="1"/>
  <c r="AK67" i="1" s="1"/>
  <c r="AG348" i="1"/>
  <c r="AI348" i="1"/>
  <c r="AJ363" i="1" s="1"/>
  <c r="AI53" i="1"/>
  <c r="AG53" i="1"/>
  <c r="AJ99" i="1"/>
  <c r="AK87" i="1" s="1"/>
  <c r="AK573" i="1"/>
  <c r="AK572" i="1"/>
  <c r="AK571" i="1"/>
  <c r="AI382" i="1"/>
  <c r="AJ393" i="1" s="1"/>
  <c r="AK382" i="1" s="1"/>
  <c r="AG382" i="1"/>
  <c r="AI152" i="1"/>
  <c r="AJ152" i="1" s="1"/>
  <c r="AK152" i="1" s="1"/>
  <c r="AG152" i="1"/>
  <c r="AF85" i="1"/>
  <c r="AE85" i="1"/>
  <c r="AF252" i="1"/>
  <c r="AE252" i="1"/>
  <c r="AK113" i="1"/>
  <c r="AK243" i="1"/>
  <c r="AK245" i="1"/>
  <c r="AK244" i="1"/>
  <c r="AG194" i="1"/>
  <c r="AI242" i="1"/>
  <c r="AG242" i="1"/>
  <c r="AE262" i="1"/>
  <c r="AG232" i="1"/>
  <c r="AG87" i="1"/>
  <c r="AI87" i="1"/>
  <c r="AE567" i="1"/>
  <c r="AG57" i="1"/>
  <c r="AI57" i="1"/>
  <c r="AF142" i="1"/>
  <c r="AE142" i="1"/>
  <c r="AF484" i="1"/>
  <c r="AI325" i="1"/>
  <c r="AJ330" i="1" s="1"/>
  <c r="AK325" i="1" s="1"/>
  <c r="AG325" i="1"/>
  <c r="AI372" i="1"/>
  <c r="AJ375" i="1" s="1"/>
  <c r="AG372" i="1"/>
  <c r="AI405" i="1"/>
  <c r="AG405" i="1"/>
  <c r="AI130" i="1"/>
  <c r="AJ136" i="1" s="1"/>
  <c r="AK130" i="1" s="1"/>
  <c r="AG130" i="1"/>
  <c r="AI403" i="1"/>
  <c r="AJ409" i="1" s="1"/>
  <c r="AK403" i="1" s="1"/>
  <c r="AG403" i="1"/>
  <c r="AG475" i="1"/>
  <c r="AI475" i="1"/>
  <c r="AJ482" i="1" s="1"/>
  <c r="AK475" i="1" s="1"/>
  <c r="AI109" i="1"/>
  <c r="AG109" i="1"/>
  <c r="AI207" i="1"/>
  <c r="AJ210" i="1" s="1"/>
  <c r="AG207" i="1"/>
  <c r="AG527" i="1"/>
  <c r="AF91" i="1"/>
  <c r="AE91" i="1"/>
  <c r="AK463" i="1"/>
  <c r="AF257" i="1"/>
  <c r="AG240" i="1"/>
  <c r="AI240" i="1"/>
  <c r="AJ243" i="1" s="1"/>
  <c r="AK240" i="1" s="1"/>
  <c r="AF548" i="1"/>
  <c r="AE548" i="1"/>
  <c r="AG358" i="1"/>
  <c r="AF440" i="1"/>
  <c r="AE440" i="1"/>
  <c r="AJ244" i="1"/>
  <c r="AK241" i="1" s="1"/>
  <c r="AG90" i="1"/>
  <c r="AJ173" i="1"/>
  <c r="AK157" i="1" s="1"/>
  <c r="AG296" i="1"/>
  <c r="AI296" i="1"/>
  <c r="AJ296" i="1" s="1"/>
  <c r="AJ285" i="1"/>
  <c r="AG113" i="1"/>
  <c r="AI113" i="1"/>
  <c r="AJ118" i="1" s="1"/>
  <c r="AF213" i="1"/>
  <c r="AE213" i="1"/>
  <c r="AJ192" i="1"/>
  <c r="AK183" i="1" s="1"/>
  <c r="AG399" i="1"/>
  <c r="AE504" i="1"/>
  <c r="AJ242" i="1"/>
  <c r="AK242" i="1" s="1"/>
  <c r="AE436" i="1"/>
  <c r="AG436" i="1" s="1"/>
  <c r="AF399" i="1"/>
  <c r="AI277" i="1"/>
  <c r="AJ277" i="1" s="1"/>
  <c r="AK277" i="1" s="1"/>
  <c r="AG277" i="1"/>
  <c r="AI125" i="1"/>
  <c r="AG125" i="1"/>
  <c r="AJ125" i="1"/>
  <c r="AK125" i="1" s="1"/>
  <c r="AI349" i="1"/>
  <c r="AG349" i="1"/>
  <c r="AE470" i="1"/>
  <c r="AG388" i="1"/>
  <c r="AI388" i="1"/>
  <c r="AJ397" i="1" s="1"/>
  <c r="AK388" i="1" s="1"/>
  <c r="AG293" i="1"/>
  <c r="AI205" i="1"/>
  <c r="AG205" i="1"/>
  <c r="AI503" i="1"/>
  <c r="AG503" i="1"/>
  <c r="AG18" i="1"/>
  <c r="AI18" i="1"/>
  <c r="AJ22" i="1" s="1"/>
  <c r="AK18" i="1" s="1"/>
  <c r="AK412" i="1"/>
  <c r="AK411" i="1"/>
  <c r="AK413" i="1"/>
  <c r="AK407" i="1"/>
  <c r="AK408" i="1"/>
  <c r="AK409" i="1"/>
  <c r="AK410" i="1"/>
  <c r="AI345" i="1"/>
  <c r="AJ352" i="1" s="1"/>
  <c r="AG345" i="1"/>
  <c r="AG212" i="1"/>
  <c r="AI212" i="1"/>
  <c r="AF565" i="1"/>
  <c r="AG427" i="1"/>
  <c r="AF422" i="1"/>
  <c r="AE422" i="1"/>
  <c r="AF558" i="1"/>
  <c r="AI417" i="1"/>
  <c r="AJ417" i="1" s="1"/>
  <c r="AK417" i="1" s="1"/>
  <c r="AG417" i="1"/>
  <c r="AG283" i="1"/>
  <c r="AF105" i="1"/>
  <c r="AF25" i="1"/>
  <c r="AG491" i="1"/>
  <c r="AI367" i="1"/>
  <c r="AJ367" i="1" s="1"/>
  <c r="AK367" i="1" s="1"/>
  <c r="AG367" i="1"/>
  <c r="AI492" i="1"/>
  <c r="AJ492" i="1" s="1"/>
  <c r="AK492" i="1" s="1"/>
  <c r="AG492" i="1"/>
  <c r="AI42" i="1"/>
  <c r="AJ49" i="1" s="1"/>
  <c r="AG42" i="1"/>
  <c r="AI28" i="1"/>
  <c r="AJ33" i="1" s="1"/>
  <c r="AK28" i="1" s="1"/>
  <c r="AG28" i="1"/>
  <c r="AK180" i="1"/>
  <c r="AK171" i="1"/>
  <c r="AK178" i="1"/>
  <c r="AK176" i="1"/>
  <c r="AK175" i="1"/>
  <c r="AK179" i="1"/>
  <c r="AK174" i="1"/>
  <c r="AK172" i="1"/>
  <c r="AK170" i="1"/>
  <c r="AK173" i="1"/>
  <c r="AK177" i="1"/>
  <c r="AF337" i="1"/>
  <c r="AE337" i="1"/>
  <c r="AI459" i="1"/>
  <c r="AG459" i="1"/>
  <c r="AJ459" i="1"/>
  <c r="AK459" i="1" s="1"/>
  <c r="AG343" i="1"/>
  <c r="AK219" i="1"/>
  <c r="AK217" i="1"/>
  <c r="AK218" i="1"/>
  <c r="AK220" i="1"/>
  <c r="AI326" i="1"/>
  <c r="AJ331" i="1" s="1"/>
  <c r="AK326" i="1" s="1"/>
  <c r="AG326" i="1"/>
  <c r="AF343" i="1"/>
  <c r="AF220" i="1"/>
  <c r="AI131" i="1"/>
  <c r="AJ137" i="1" s="1"/>
  <c r="AK131" i="1" s="1"/>
  <c r="AG131" i="1"/>
  <c r="AE236" i="1"/>
  <c r="AJ231" i="1" s="1"/>
  <c r="AF491" i="1"/>
  <c r="AI41" i="1"/>
  <c r="AJ48" i="1" s="1"/>
  <c r="AG41" i="1"/>
  <c r="AI247" i="1"/>
  <c r="AJ258" i="1" s="1"/>
  <c r="AK247" i="1" s="1"/>
  <c r="AG247" i="1"/>
  <c r="AJ100" i="1"/>
  <c r="AK88" i="1" s="1"/>
  <c r="AG120" i="1"/>
  <c r="AG245" i="1"/>
  <c r="AE273" i="1"/>
  <c r="AG413" i="1"/>
  <c r="AF78" i="1"/>
  <c r="AG203" i="1"/>
  <c r="AI203" i="1"/>
  <c r="AJ203" i="1" s="1"/>
  <c r="AK203" i="1" s="1"/>
  <c r="AI70" i="1"/>
  <c r="AJ81" i="1" s="1"/>
  <c r="AG70" i="1"/>
  <c r="AI502" i="1"/>
  <c r="AJ508" i="1" s="1"/>
  <c r="AK502" i="1" s="1"/>
  <c r="AG502" i="1"/>
  <c r="AI302" i="1"/>
  <c r="AJ320" i="1" s="1"/>
  <c r="AG302" i="1"/>
  <c r="AI562" i="1"/>
  <c r="AG562" i="1"/>
  <c r="AG271" i="1"/>
  <c r="AI271" i="1"/>
  <c r="AJ281" i="1" s="1"/>
  <c r="AK270" i="1"/>
  <c r="AK267" i="1"/>
  <c r="AK268" i="1"/>
  <c r="AK269" i="1"/>
  <c r="AG452" i="1"/>
  <c r="AI452" i="1"/>
  <c r="AJ457" i="1" s="1"/>
  <c r="AK452" i="1" s="1"/>
  <c r="AG371" i="1"/>
  <c r="AI371" i="1"/>
  <c r="AJ371" i="1" s="1"/>
  <c r="AK371" i="1" s="1"/>
  <c r="AG384" i="1"/>
  <c r="AI384" i="1"/>
  <c r="AG468" i="1"/>
  <c r="AI276" i="1"/>
  <c r="AJ282" i="1" s="1"/>
  <c r="AK276" i="1" s="1"/>
  <c r="AG276" i="1"/>
  <c r="AF368" i="1"/>
  <c r="AE368" i="1"/>
  <c r="AK271" i="1"/>
  <c r="AI500" i="1"/>
  <c r="AJ506" i="1" s="1"/>
  <c r="AK500" i="1" s="1"/>
  <c r="AG500" i="1"/>
  <c r="AG69" i="1"/>
  <c r="AI69" i="1"/>
  <c r="AJ69" i="1" s="1"/>
  <c r="AK69" i="1" s="1"/>
  <c r="AI151" i="1"/>
  <c r="AJ151" i="1" s="1"/>
  <c r="AK151" i="1" s="1"/>
  <c r="AG151" i="1"/>
  <c r="AG297" i="1"/>
  <c r="AI297" i="1"/>
  <c r="AJ306" i="1" s="1"/>
  <c r="AI461" i="1"/>
  <c r="AJ461" i="1" s="1"/>
  <c r="AK461" i="1" s="1"/>
  <c r="AG461" i="1"/>
  <c r="AF168" i="1"/>
  <c r="AE168" i="1"/>
  <c r="AE223" i="1"/>
  <c r="AI26" i="1"/>
  <c r="AJ31" i="1" s="1"/>
  <c r="AK26" i="1" s="1"/>
  <c r="AI204" i="1"/>
  <c r="AJ204" i="1" s="1"/>
  <c r="AK204" i="1" s="1"/>
  <c r="AG204" i="1"/>
  <c r="AE253" i="1"/>
  <c r="AG78" i="1"/>
  <c r="AG191" i="1"/>
  <c r="AE416" i="1"/>
  <c r="AF64" i="1"/>
  <c r="AI521" i="1"/>
  <c r="AJ524" i="1" s="1"/>
  <c r="AK521" i="1" s="1"/>
  <c r="AF334" i="1"/>
  <c r="AE534" i="1"/>
  <c r="AI39" i="1"/>
  <c r="AJ46" i="1" s="1"/>
  <c r="AG39" i="1"/>
  <c r="AF260" i="1"/>
  <c r="AG222" i="1"/>
  <c r="AI222" i="1"/>
  <c r="AI486" i="1"/>
  <c r="AJ486" i="1" s="1"/>
  <c r="AK486" i="1" s="1"/>
  <c r="AG486" i="1"/>
  <c r="AG38" i="1"/>
  <c r="AI38" i="1"/>
  <c r="AJ45" i="1" s="1"/>
  <c r="AK38" i="1" s="1"/>
  <c r="AE344" i="1"/>
  <c r="AG71" i="1"/>
  <c r="AI71" i="1"/>
  <c r="AF36" i="1"/>
  <c r="AF499" i="1"/>
  <c r="AI574" i="1"/>
  <c r="AJ574" i="1" s="1"/>
  <c r="AK574" i="1" s="1"/>
  <c r="AG574" i="1"/>
  <c r="AE272" i="1"/>
  <c r="AF272" i="1"/>
  <c r="AI37" i="1"/>
  <c r="AJ44" i="1" s="1"/>
  <c r="AK37" i="1" s="1"/>
  <c r="AG37" i="1"/>
  <c r="AE290" i="1"/>
  <c r="AI474" i="1"/>
  <c r="AJ481" i="1" s="1"/>
  <c r="AK474" i="1" s="1"/>
  <c r="AG474" i="1"/>
  <c r="AI346" i="1"/>
  <c r="AJ353" i="1" s="1"/>
  <c r="AG346" i="1"/>
  <c r="AK42" i="1"/>
  <c r="AJ74" i="1"/>
  <c r="AF138" i="1"/>
  <c r="AE133" i="1"/>
  <c r="AI112" i="1"/>
  <c r="AJ112" i="1" s="1"/>
  <c r="AK112" i="1" s="1"/>
  <c r="AG112" i="1"/>
  <c r="AF280" i="1"/>
  <c r="AE280" i="1"/>
  <c r="AG36" i="1"/>
  <c r="AF427" i="1"/>
  <c r="AK39" i="1"/>
  <c r="AF376" i="1"/>
  <c r="AF448" i="1"/>
  <c r="AF381" i="1"/>
  <c r="AE377" i="1"/>
  <c r="AI159" i="1"/>
  <c r="AJ175" i="1" s="1"/>
  <c r="AK159" i="1" s="1"/>
  <c r="AG159" i="1"/>
  <c r="AI338" i="1"/>
  <c r="AJ342" i="1" s="1"/>
  <c r="AK338" i="1" s="1"/>
  <c r="AG338" i="1"/>
  <c r="AI505" i="1"/>
  <c r="AJ512" i="1" s="1"/>
  <c r="AK505" i="1" s="1"/>
  <c r="AG505" i="1"/>
  <c r="AI462" i="1"/>
  <c r="AJ462" i="1" s="1"/>
  <c r="AK462" i="1" s="1"/>
  <c r="AG462" i="1"/>
  <c r="AG211" i="1"/>
  <c r="AJ208" i="1"/>
  <c r="AK205" i="1" s="1"/>
  <c r="AG311" i="1"/>
  <c r="AK232" i="1"/>
  <c r="AK227" i="1"/>
  <c r="AK229" i="1"/>
  <c r="AK231" i="1"/>
  <c r="AK230" i="1"/>
  <c r="AK228" i="1"/>
  <c r="AI515" i="1"/>
  <c r="AJ518" i="1" s="1"/>
  <c r="AK515" i="1" s="1"/>
  <c r="AG515" i="1"/>
  <c r="AK41" i="1"/>
  <c r="AI163" i="1"/>
  <c r="AJ179" i="1" s="1"/>
  <c r="AK163" i="1" s="1"/>
  <c r="AG163" i="1"/>
  <c r="AE66" i="1"/>
  <c r="AI158" i="1"/>
  <c r="AG158" i="1"/>
  <c r="AG220" i="1"/>
  <c r="AI251" i="1"/>
  <c r="AJ251" i="1" s="1"/>
  <c r="AK251" i="1" s="1"/>
  <c r="AG251" i="1"/>
  <c r="AI40" i="1"/>
  <c r="AJ47" i="1" s="1"/>
  <c r="AK40" i="1" s="1"/>
  <c r="AG40" i="1"/>
  <c r="AE150" i="1"/>
  <c r="AE324" i="1"/>
  <c r="AI299" i="1"/>
  <c r="AG299" i="1"/>
  <c r="AG68" i="1"/>
  <c r="AI68" i="1"/>
  <c r="AJ75" i="1" s="1"/>
  <c r="AI336" i="1"/>
  <c r="AJ340" i="1" s="1"/>
  <c r="AK336" i="1" s="1"/>
  <c r="AG336" i="1"/>
  <c r="AE453" i="1"/>
  <c r="AI56" i="1"/>
  <c r="AJ62" i="1" s="1"/>
  <c r="AG56" i="1"/>
  <c r="AG400" i="1"/>
  <c r="AI400" i="1"/>
  <c r="AJ400" i="1"/>
  <c r="AK400" i="1" s="1"/>
  <c r="AG510" i="1"/>
  <c r="AF300" i="1"/>
  <c r="AE300" i="1"/>
  <c r="AE312" i="1"/>
  <c r="AI293" i="1" s="1"/>
  <c r="AJ293" i="1" s="1"/>
  <c r="AF323" i="1"/>
  <c r="AE214" i="1"/>
  <c r="AK564" i="1"/>
  <c r="AK563" i="1"/>
  <c r="AK565" i="1"/>
  <c r="AJ174" i="1"/>
  <c r="AK158" i="1" s="1"/>
  <c r="AG139" i="1"/>
  <c r="AI139" i="1"/>
  <c r="AJ144" i="1" s="1"/>
  <c r="AK139" i="1" s="1"/>
  <c r="AI115" i="1"/>
  <c r="AG115" i="1"/>
  <c r="AI464" i="1"/>
  <c r="AJ467" i="1" s="1"/>
  <c r="AK464" i="1" s="1"/>
  <c r="AG464" i="1"/>
  <c r="AG392" i="1"/>
  <c r="AJ390" i="1"/>
  <c r="AK383" i="1" s="1"/>
  <c r="AF311" i="1"/>
  <c r="AI143" i="1"/>
  <c r="AJ148" i="1" s="1"/>
  <c r="AK143" i="1" s="1"/>
  <c r="AG143" i="1"/>
  <c r="AG289" i="1"/>
  <c r="AJ176" i="1"/>
  <c r="AK160" i="1" s="1"/>
  <c r="AK566" i="1"/>
  <c r="AK567" i="1"/>
  <c r="AK568" i="1"/>
  <c r="AE401" i="1"/>
  <c r="AK435" i="1"/>
  <c r="AK436" i="1"/>
  <c r="AK434" i="1"/>
  <c r="AK258" i="1"/>
  <c r="AK259" i="1"/>
  <c r="AK260" i="1"/>
  <c r="AF111" i="1"/>
  <c r="AE111" i="1"/>
  <c r="AI166" i="1"/>
  <c r="AJ166" i="1" s="1"/>
  <c r="AK166" i="1" s="1"/>
  <c r="AG166" i="1"/>
  <c r="AF496" i="1"/>
  <c r="AE496" i="1"/>
  <c r="AG559" i="1"/>
  <c r="AI559" i="1"/>
  <c r="AJ566" i="1" s="1"/>
  <c r="AK559" i="1" s="1"/>
  <c r="AF65" i="1"/>
  <c r="AE65" i="1"/>
  <c r="AF286" i="1"/>
  <c r="AE284" i="1"/>
  <c r="AI88" i="1"/>
  <c r="AG88" i="1"/>
  <c r="AI215" i="1"/>
  <c r="AJ219" i="1" s="1"/>
  <c r="AK215" i="1" s="1"/>
  <c r="AG215" i="1"/>
  <c r="AI126" i="1"/>
  <c r="AG126" i="1"/>
  <c r="AJ126" i="1"/>
  <c r="AK126" i="1" s="1"/>
  <c r="AG195" i="1"/>
  <c r="AI546" i="1"/>
  <c r="AJ554" i="1" s="1"/>
  <c r="AK546" i="1" s="1"/>
  <c r="AG546" i="1"/>
  <c r="AI531" i="1"/>
  <c r="AJ539" i="1" s="1"/>
  <c r="AK531" i="1" s="1"/>
  <c r="AG531" i="1"/>
  <c r="AK36" i="1"/>
  <c r="AK32" i="1"/>
  <c r="AK31" i="1"/>
  <c r="AK33" i="1"/>
  <c r="AK34" i="1"/>
  <c r="AK35" i="1"/>
  <c r="AI295" i="1"/>
  <c r="AJ295" i="1" s="1"/>
  <c r="AK295" i="1" s="1"/>
  <c r="AG295" i="1"/>
  <c r="AI162" i="1"/>
  <c r="AJ178" i="1" s="1"/>
  <c r="AK162" i="1" s="1"/>
  <c r="AG162" i="1"/>
  <c r="AF83" i="1"/>
  <c r="AE79" i="1"/>
  <c r="AF545" i="1"/>
  <c r="AE545" i="1"/>
  <c r="AK62" i="1"/>
  <c r="AK58" i="1"/>
  <c r="AK64" i="1"/>
  <c r="AK61" i="1"/>
  <c r="AK60" i="1"/>
  <c r="AK63" i="1"/>
  <c r="AK59" i="1"/>
  <c r="AE254" i="1"/>
  <c r="AK457" i="1"/>
  <c r="AK455" i="1"/>
  <c r="AK458" i="1"/>
  <c r="AK456" i="1"/>
  <c r="AK454" i="1"/>
  <c r="AF501" i="1"/>
  <c r="AE501" i="1"/>
  <c r="AI495" i="1"/>
  <c r="AG495" i="1"/>
  <c r="AG541" i="1"/>
  <c r="AJ538" i="1"/>
  <c r="AK530" i="1" s="1"/>
  <c r="AF51" i="1"/>
  <c r="AF328" i="1"/>
  <c r="AE328" i="1"/>
  <c r="AI248" i="1"/>
  <c r="AG248" i="1"/>
  <c r="AI246" i="1"/>
  <c r="AJ261" i="1" s="1"/>
  <c r="AG246" i="1"/>
  <c r="AG206" i="1"/>
  <c r="AI206" i="1"/>
  <c r="AJ209" i="1" s="1"/>
  <c r="AK206" i="1" s="1"/>
  <c r="AK56" i="1"/>
  <c r="AF169" i="1"/>
  <c r="AE169" i="1"/>
  <c r="AJ279" i="1"/>
  <c r="AK279" i="1" s="1"/>
  <c r="AI279" i="1"/>
  <c r="AG279" i="1"/>
  <c r="AI414" i="1"/>
  <c r="AG414" i="1"/>
  <c r="AF488" i="1"/>
  <c r="AE488" i="1"/>
  <c r="AE198" i="1"/>
  <c r="AE92" i="1"/>
  <c r="AF120" i="1"/>
  <c r="AE116" i="1"/>
  <c r="AG472" i="1"/>
  <c r="AI472" i="1"/>
  <c r="AJ479" i="1" s="1"/>
  <c r="AK472" i="1" s="1"/>
  <c r="AG544" i="1"/>
  <c r="AI544" i="1"/>
  <c r="AJ552" i="1" s="1"/>
  <c r="AK544" i="1" s="1"/>
  <c r="AG124" i="1"/>
  <c r="AG95" i="1"/>
  <c r="AI95" i="1"/>
  <c r="AJ95" i="1" s="1"/>
  <c r="AK95" i="1" s="1"/>
  <c r="AI415" i="1"/>
  <c r="AJ434" i="1" s="1"/>
  <c r="AK415" i="1" s="1"/>
  <c r="AG415" i="1"/>
  <c r="AF458" i="1"/>
  <c r="AE454" i="1"/>
  <c r="AG141" i="1"/>
  <c r="AI141" i="1"/>
  <c r="AJ146" i="1" s="1"/>
  <c r="AK141" i="1" s="1"/>
  <c r="AF249" i="1"/>
  <c r="AE249" i="1"/>
  <c r="AG533" i="1"/>
  <c r="AI533" i="1"/>
  <c r="AG514" i="1"/>
  <c r="AG43" i="1"/>
  <c r="AI43" i="1"/>
  <c r="AJ50" i="1" s="1"/>
  <c r="AK43" i="1" s="1"/>
  <c r="AI128" i="1"/>
  <c r="AJ134" i="1" s="1"/>
  <c r="AK128" i="1" s="1"/>
  <c r="AG128" i="1"/>
  <c r="AG89" i="1"/>
  <c r="AI89" i="1"/>
  <c r="AJ101" i="1" s="1"/>
  <c r="AK89" i="1" s="1"/>
  <c r="AK520" i="1"/>
  <c r="AK518" i="1"/>
  <c r="AK519" i="1"/>
  <c r="AK517" i="1"/>
  <c r="AI140" i="1"/>
  <c r="AJ145" i="1" s="1"/>
  <c r="AK140" i="1" s="1"/>
  <c r="AG140" i="1"/>
  <c r="AE97" i="1"/>
  <c r="AF418" i="1"/>
  <c r="AE418" i="1"/>
  <c r="AF510" i="1"/>
  <c r="AF164" i="1"/>
  <c r="AE164" i="1"/>
  <c r="AI335" i="1"/>
  <c r="AJ339" i="1" s="1"/>
  <c r="AK335" i="1" s="1"/>
  <c r="AG335" i="1"/>
  <c r="AG265" i="1"/>
  <c r="AI265" i="1"/>
  <c r="AJ268" i="1" s="1"/>
  <c r="AK265" i="1" s="1"/>
  <c r="AG334" i="1"/>
  <c r="AE55" i="1"/>
  <c r="AF129" i="1"/>
  <c r="AE129" i="1"/>
  <c r="AK246" i="1"/>
  <c r="AE186" i="1"/>
  <c r="AI549" i="1"/>
  <c r="AJ557" i="1" s="1"/>
  <c r="AK549" i="1" s="1"/>
  <c r="AG549" i="1"/>
  <c r="AE446" i="1"/>
  <c r="AK483" i="1"/>
  <c r="AK484" i="1"/>
  <c r="AK479" i="1"/>
  <c r="AK482" i="1"/>
  <c r="AK480" i="1"/>
  <c r="AK481" i="1"/>
  <c r="AK477" i="1"/>
  <c r="AK478" i="1"/>
  <c r="AI221" i="1"/>
  <c r="AG221" i="1"/>
  <c r="AI110" i="1"/>
  <c r="AJ121" i="1" s="1"/>
  <c r="AK110" i="1" s="1"/>
  <c r="AG110" i="1"/>
  <c r="AI161" i="1"/>
  <c r="AG161" i="1"/>
  <c r="AE226" i="1"/>
  <c r="AI485" i="1"/>
  <c r="AG485" i="1"/>
  <c r="AJ485" i="1"/>
  <c r="AK485" i="1" s="1"/>
  <c r="AJ321" i="1"/>
  <c r="AJ303" i="1"/>
  <c r="AG449" i="1"/>
  <c r="AI449" i="1"/>
  <c r="AI275" i="1"/>
  <c r="AJ287" i="1" s="1"/>
  <c r="AK275" i="1" s="1"/>
  <c r="AE29" i="1"/>
  <c r="AG543" i="1"/>
  <c r="AI543" i="1"/>
  <c r="AJ551" i="1" s="1"/>
  <c r="AK543" i="1" s="1"/>
  <c r="AI387" i="1"/>
  <c r="AJ396" i="1" s="1"/>
  <c r="AK387" i="1" s="1"/>
  <c r="AG387" i="1"/>
  <c r="AG149" i="1"/>
  <c r="AK285" i="1"/>
  <c r="AK284" i="1"/>
  <c r="AK286" i="1"/>
  <c r="AI419" i="1"/>
  <c r="AG419" i="1"/>
  <c r="AI451" i="1"/>
  <c r="AJ456" i="1" s="1"/>
  <c r="AK451" i="1" s="1"/>
  <c r="AG451" i="1"/>
  <c r="AK467" i="1"/>
  <c r="AK468" i="1"/>
  <c r="AK466" i="1"/>
  <c r="AG547" i="1"/>
  <c r="AI547" i="1"/>
  <c r="AJ555" i="1" s="1"/>
  <c r="AK547" i="1" s="1"/>
  <c r="AI523" i="1"/>
  <c r="AJ526" i="1" s="1"/>
  <c r="AK523" i="1" s="1"/>
  <c r="AG523" i="1"/>
  <c r="AI469" i="1"/>
  <c r="AJ477" i="1" s="1"/>
  <c r="AK469" i="1" s="1"/>
  <c r="AG469" i="1"/>
  <c r="AI298" i="1"/>
  <c r="AJ307" i="1" s="1"/>
  <c r="AG298" i="1"/>
  <c r="AK208" i="1"/>
  <c r="AK209" i="1"/>
  <c r="AK210" i="1"/>
  <c r="AK211" i="1"/>
  <c r="AF304" i="1"/>
  <c r="AE304" i="1"/>
  <c r="AI465" i="1"/>
  <c r="AG465" i="1"/>
  <c r="AI181" i="1"/>
  <c r="AJ187" i="1" s="1"/>
  <c r="AK181" i="1" s="1"/>
  <c r="AG181" i="1"/>
  <c r="AE202" i="1"/>
  <c r="AF437" i="1"/>
  <c r="AE437" i="1"/>
  <c r="AK570" i="1"/>
  <c r="AI532" i="1"/>
  <c r="AG532" i="1"/>
  <c r="AF108" i="1"/>
  <c r="AE106" i="1"/>
  <c r="AI90" i="1" s="1"/>
  <c r="AJ60" i="1"/>
  <c r="AK54" i="1" s="1"/>
  <c r="AG64" i="1"/>
  <c r="AJ61" i="1"/>
  <c r="AK55" i="1" s="1"/>
  <c r="AE21" i="1"/>
  <c r="AI386" i="1"/>
  <c r="AJ391" i="1" s="1"/>
  <c r="AG386" i="1"/>
  <c r="AF520" i="1"/>
  <c r="AE517" i="1"/>
  <c r="AK96" i="1"/>
  <c r="AK99" i="1"/>
  <c r="AK103" i="1"/>
  <c r="AK100" i="1"/>
  <c r="AK104" i="1"/>
  <c r="AK101" i="1"/>
  <c r="AK97" i="1"/>
  <c r="AK98" i="1"/>
  <c r="AK105" i="1"/>
  <c r="AK102" i="1"/>
  <c r="AE428" i="1"/>
  <c r="AJ424" i="1" s="1"/>
  <c r="AE84" i="1"/>
  <c r="AI266" i="1"/>
  <c r="AJ269" i="1" s="1"/>
  <c r="AK266" i="1" s="1"/>
  <c r="AG266" i="1"/>
  <c r="AI420" i="1"/>
  <c r="AG420" i="1"/>
  <c r="AG197" i="1"/>
  <c r="AI197" i="1"/>
  <c r="AJ200" i="1" s="1"/>
  <c r="AK197" i="1" s="1"/>
  <c r="AI30" i="1"/>
  <c r="AJ35" i="1" s="1"/>
  <c r="AK30" i="1" s="1"/>
  <c r="AG30" i="1"/>
  <c r="AI114" i="1"/>
  <c r="AG114" i="1"/>
  <c r="AJ114" i="1"/>
  <c r="AK114" i="1" s="1"/>
  <c r="AG513" i="1"/>
  <c r="AI19" i="1"/>
  <c r="AG19" i="1"/>
  <c r="AK561" i="1"/>
  <c r="AD575" i="1"/>
  <c r="AD13" i="1" s="1"/>
  <c r="AF17" i="1"/>
  <c r="AE402" i="1"/>
  <c r="AI86" i="1"/>
  <c r="AJ98" i="1" s="1"/>
  <c r="AK86" i="1" s="1"/>
  <c r="AG86" i="1"/>
  <c r="AG499" i="1"/>
  <c r="AJ497" i="1"/>
  <c r="AK495" i="1" s="1"/>
  <c r="AF327" i="1"/>
  <c r="AE327" i="1"/>
  <c r="AE404" i="1"/>
  <c r="AJ119" i="1"/>
  <c r="AK115" i="1" s="1"/>
  <c r="AG301" i="1"/>
  <c r="AI301" i="1"/>
  <c r="AJ309" i="1" s="1"/>
  <c r="AE473" i="1"/>
  <c r="AK510" i="1"/>
  <c r="AK506" i="1"/>
  <c r="AK507" i="1"/>
  <c r="AK509" i="1"/>
  <c r="AK508" i="1"/>
  <c r="AF438" i="1"/>
  <c r="AE438" i="1"/>
  <c r="AE569" i="1"/>
  <c r="AI494" i="1"/>
  <c r="AJ494" i="1" s="1"/>
  <c r="AK494" i="1" s="1"/>
  <c r="AG494" i="1"/>
  <c r="AG561" i="1"/>
  <c r="AI561" i="1"/>
  <c r="AJ564" i="1" s="1"/>
  <c r="AG522" i="1"/>
  <c r="AI522" i="1"/>
  <c r="AJ525" i="1" s="1"/>
  <c r="AK522" i="1" s="1"/>
  <c r="AJ465" i="1"/>
  <c r="AK465" i="1" s="1"/>
  <c r="AG278" i="1"/>
  <c r="AI278" i="1"/>
  <c r="AJ288" i="1" s="1"/>
  <c r="AK278" i="1" s="1"/>
  <c r="AG180" i="1"/>
  <c r="AJ357" i="1"/>
  <c r="AE20" i="1"/>
  <c r="AE575" i="1" s="1"/>
  <c r="AE13" i="1" s="1"/>
  <c r="AK448" i="1"/>
  <c r="AK446" i="1"/>
  <c r="AK447" i="1"/>
  <c r="AI570" i="1"/>
  <c r="AJ572" i="1" s="1"/>
  <c r="AG570" i="1"/>
  <c r="AE117" i="1"/>
  <c r="AF117" i="1"/>
  <c r="AJ532" i="1"/>
  <c r="AK532" i="1" s="1"/>
  <c r="AJ109" i="1"/>
  <c r="AK109" i="1" s="1"/>
  <c r="AF185" i="1"/>
  <c r="AE185" i="1"/>
  <c r="AI216" i="1"/>
  <c r="AJ216" i="1" s="1"/>
  <c r="AK216" i="1" s="1"/>
  <c r="AG216" i="1"/>
  <c r="AE476" i="1"/>
  <c r="AJ58" i="1"/>
  <c r="AK52" i="1" s="1"/>
  <c r="AI93" i="1"/>
  <c r="AJ103" i="1" s="1"/>
  <c r="AK93" i="1" s="1"/>
  <c r="AG93" i="1"/>
  <c r="AG224" i="1"/>
  <c r="AI224" i="1"/>
  <c r="AK274" i="1"/>
  <c r="AG250" i="1"/>
  <c r="AI250" i="1"/>
  <c r="AJ255" i="1" s="1"/>
  <c r="AK250" i="1" s="1"/>
  <c r="AK386" i="1"/>
  <c r="AE370" i="1"/>
  <c r="AE155" i="1"/>
  <c r="AK350" i="1"/>
  <c r="AG558" i="1"/>
  <c r="AF468" i="1"/>
  <c r="AI154" i="1"/>
  <c r="AJ171" i="1" s="1"/>
  <c r="AK154" i="1" s="1"/>
  <c r="AG154" i="1"/>
  <c r="AG389" i="1"/>
  <c r="AI389" i="1"/>
  <c r="AJ398" i="1" s="1"/>
  <c r="AK389" i="1" s="1"/>
  <c r="AI383" i="1"/>
  <c r="AG383" i="1"/>
  <c r="AI294" i="1"/>
  <c r="AJ313" i="1" s="1"/>
  <c r="AG294" i="1"/>
  <c r="AJ294" i="1"/>
  <c r="AF513" i="1"/>
  <c r="AI223" i="1" l="1"/>
  <c r="AG223" i="1"/>
  <c r="AJ361" i="1"/>
  <c r="AK346" i="1" s="1"/>
  <c r="AG569" i="1"/>
  <c r="AI569" i="1"/>
  <c r="AJ571" i="1" s="1"/>
  <c r="AK569" i="1" s="1"/>
  <c r="AG92" i="1"/>
  <c r="AI92" i="1"/>
  <c r="AJ107" i="1" s="1"/>
  <c r="AK92" i="1" s="1"/>
  <c r="AG111" i="1"/>
  <c r="AI111" i="1"/>
  <c r="AJ111" i="1" s="1"/>
  <c r="AK111" i="1" s="1"/>
  <c r="AI150" i="1"/>
  <c r="AG150" i="1"/>
  <c r="AJ150" i="1"/>
  <c r="AK150" i="1" s="1"/>
  <c r="AI344" i="1"/>
  <c r="AG344" i="1"/>
  <c r="AI168" i="1"/>
  <c r="AG168" i="1"/>
  <c r="AJ423" i="1"/>
  <c r="AI438" i="1"/>
  <c r="AG438" i="1"/>
  <c r="AG520" i="1"/>
  <c r="AJ517" i="1"/>
  <c r="AK514" i="1" s="1"/>
  <c r="AI304" i="1"/>
  <c r="AJ304" i="1" s="1"/>
  <c r="AG304" i="1"/>
  <c r="AG201" i="1"/>
  <c r="AI501" i="1"/>
  <c r="AJ507" i="1" s="1"/>
  <c r="AK501" i="1" s="1"/>
  <c r="AG501" i="1"/>
  <c r="AG273" i="1"/>
  <c r="AI273" i="1"/>
  <c r="AJ80" i="1"/>
  <c r="AJ355" i="1"/>
  <c r="AK348" i="1" s="1"/>
  <c r="AI155" i="1"/>
  <c r="AG155" i="1"/>
  <c r="AJ155" i="1"/>
  <c r="AK155" i="1" s="1"/>
  <c r="AI185" i="1"/>
  <c r="AJ193" i="1" s="1"/>
  <c r="AK185" i="1" s="1"/>
  <c r="AG185" i="1"/>
  <c r="AG404" i="1"/>
  <c r="AI404" i="1"/>
  <c r="AI514" i="1"/>
  <c r="AI488" i="1"/>
  <c r="AJ490" i="1" s="1"/>
  <c r="AK488" i="1" s="1"/>
  <c r="AG488" i="1"/>
  <c r="AG280" i="1"/>
  <c r="AI280" i="1"/>
  <c r="AJ291" i="1" s="1"/>
  <c r="AK280" i="1" s="1"/>
  <c r="AG292" i="1"/>
  <c r="AG416" i="1"/>
  <c r="AI416" i="1"/>
  <c r="AJ97" i="1"/>
  <c r="AK85" i="1" s="1"/>
  <c r="AG105" i="1"/>
  <c r="AI324" i="1"/>
  <c r="AJ329" i="1" s="1"/>
  <c r="AK324" i="1" s="1"/>
  <c r="AG324" i="1"/>
  <c r="AG142" i="1"/>
  <c r="AI142" i="1"/>
  <c r="AI226" i="1"/>
  <c r="AG226" i="1"/>
  <c r="AG370" i="1"/>
  <c r="AI370" i="1"/>
  <c r="AJ379" i="1" s="1"/>
  <c r="AJ301" i="1"/>
  <c r="AI327" i="1"/>
  <c r="AJ332" i="1" s="1"/>
  <c r="AK327" i="1" s="1"/>
  <c r="AG327" i="1"/>
  <c r="AI84" i="1"/>
  <c r="AJ96" i="1" s="1"/>
  <c r="AK84" i="1" s="1"/>
  <c r="AG84" i="1"/>
  <c r="AG448" i="1"/>
  <c r="AI545" i="1"/>
  <c r="AJ553" i="1" s="1"/>
  <c r="AK545" i="1" s="1"/>
  <c r="AG545" i="1"/>
  <c r="AJ284" i="1"/>
  <c r="AK273" i="1" s="1"/>
  <c r="AG286" i="1"/>
  <c r="AG504" i="1"/>
  <c r="AI504" i="1"/>
  <c r="AJ511" i="1" s="1"/>
  <c r="AK504" i="1" s="1"/>
  <c r="AI91" i="1"/>
  <c r="AJ102" i="1" s="1"/>
  <c r="AK91" i="1" s="1"/>
  <c r="AG91" i="1"/>
  <c r="AJ378" i="1"/>
  <c r="AJ374" i="1"/>
  <c r="AK369" i="1" s="1"/>
  <c r="AJ237" i="1"/>
  <c r="AI450" i="1"/>
  <c r="AJ455" i="1" s="1"/>
  <c r="AK450" i="1" s="1"/>
  <c r="AG450" i="1"/>
  <c r="AJ302" i="1"/>
  <c r="AK302" i="1" s="1"/>
  <c r="AJ319" i="1"/>
  <c r="AK294" i="1"/>
  <c r="AJ429" i="1"/>
  <c r="AK416" i="1" s="1"/>
  <c r="AG433" i="1"/>
  <c r="AJ430" i="1"/>
  <c r="AJ431" i="1"/>
  <c r="AJ428" i="1"/>
  <c r="AI437" i="1"/>
  <c r="AJ441" i="1" s="1"/>
  <c r="AG437" i="1"/>
  <c r="AI164" i="1"/>
  <c r="AG164" i="1"/>
  <c r="AI422" i="1"/>
  <c r="AJ432" i="1" s="1"/>
  <c r="AG422" i="1"/>
  <c r="AJ230" i="1"/>
  <c r="AI27" i="1"/>
  <c r="AJ32" i="1" s="1"/>
  <c r="AK27" i="1" s="1"/>
  <c r="AG27" i="1"/>
  <c r="AJ233" i="1"/>
  <c r="AK221" i="1" s="1"/>
  <c r="AI476" i="1"/>
  <c r="AJ483" i="1" s="1"/>
  <c r="AK476" i="1" s="1"/>
  <c r="AG476" i="1"/>
  <c r="AI453" i="1"/>
  <c r="AG453" i="1"/>
  <c r="AJ453" i="1"/>
  <c r="AK453" i="1" s="1"/>
  <c r="AG368" i="1"/>
  <c r="AI368" i="1"/>
  <c r="AJ373" i="1" s="1"/>
  <c r="AG470" i="1"/>
  <c r="AI470" i="1"/>
  <c r="AJ478" i="1" s="1"/>
  <c r="AK470" i="1" s="1"/>
  <c r="AI117" i="1"/>
  <c r="AJ123" i="1" s="1"/>
  <c r="AK117" i="1" s="1"/>
  <c r="AG117" i="1"/>
  <c r="AI328" i="1"/>
  <c r="AJ333" i="1" s="1"/>
  <c r="AK328" i="1" s="1"/>
  <c r="AG328" i="1"/>
  <c r="AJ297" i="1"/>
  <c r="AJ426" i="1"/>
  <c r="AK420" i="1" s="1"/>
  <c r="AJ364" i="1"/>
  <c r="AJ356" i="1"/>
  <c r="AK349" i="1" s="1"/>
  <c r="AI213" i="1"/>
  <c r="AJ217" i="1" s="1"/>
  <c r="AK213" i="1" s="1"/>
  <c r="AG213" i="1"/>
  <c r="AJ410" i="1"/>
  <c r="AK404" i="1" s="1"/>
  <c r="AJ298" i="1"/>
  <c r="AK298" i="1" s="1"/>
  <c r="AJ234" i="1"/>
  <c r="AJ222" i="1"/>
  <c r="AI186" i="1"/>
  <c r="AJ190" i="1" s="1"/>
  <c r="AK186" i="1" s="1"/>
  <c r="AG186" i="1"/>
  <c r="AG138" i="1"/>
  <c r="AJ443" i="1"/>
  <c r="AJ439" i="1"/>
  <c r="AK439" i="1" s="1"/>
  <c r="AJ354" i="1"/>
  <c r="AK347" i="1" s="1"/>
  <c r="AG25" i="1"/>
  <c r="AG202" i="1"/>
  <c r="AI202" i="1"/>
  <c r="AJ202" i="1" s="1"/>
  <c r="AK202" i="1" s="1"/>
  <c r="AJ425" i="1"/>
  <c r="AK418" i="1" s="1"/>
  <c r="AG257" i="1"/>
  <c r="AJ254" i="1"/>
  <c r="AK248" i="1" s="1"/>
  <c r="AG323" i="1"/>
  <c r="AJ312" i="1"/>
  <c r="AK293" i="1" s="1"/>
  <c r="AK68" i="1"/>
  <c r="AK372" i="1"/>
  <c r="AG85" i="1"/>
  <c r="AI85" i="1"/>
  <c r="AG406" i="1"/>
  <c r="AI406" i="1"/>
  <c r="AJ412" i="1" s="1"/>
  <c r="AK406" i="1" s="1"/>
  <c r="AI127" i="1"/>
  <c r="AJ133" i="1" s="1"/>
  <c r="AK127" i="1" s="1"/>
  <c r="AJ147" i="1"/>
  <c r="AK142" i="1" s="1"/>
  <c r="AG264" i="1"/>
  <c r="AI264" i="1"/>
  <c r="AJ267" i="1" s="1"/>
  <c r="AK264" i="1" s="1"/>
  <c r="AJ380" i="1"/>
  <c r="AG272" i="1"/>
  <c r="AI272" i="1"/>
  <c r="AJ290" i="1" s="1"/>
  <c r="AK272" i="1" s="1"/>
  <c r="AI195" i="1"/>
  <c r="AJ198" i="1" s="1"/>
  <c r="AK195" i="1" s="1"/>
  <c r="AI401" i="1"/>
  <c r="AJ407" i="1" s="1"/>
  <c r="AK401" i="1" s="1"/>
  <c r="AG401" i="1"/>
  <c r="AI66" i="1"/>
  <c r="AJ73" i="1" s="1"/>
  <c r="AG66" i="1"/>
  <c r="AG548" i="1"/>
  <c r="AI548" i="1"/>
  <c r="AJ556" i="1" s="1"/>
  <c r="AK548" i="1" s="1"/>
  <c r="AG29" i="1"/>
  <c r="AG575" i="1" s="1"/>
  <c r="AG13" i="1" s="1"/>
  <c r="AI29" i="1"/>
  <c r="AJ34" i="1" s="1"/>
  <c r="AK29" i="1" s="1"/>
  <c r="AI249" i="1"/>
  <c r="AJ262" i="1" s="1"/>
  <c r="AK249" i="1" s="1"/>
  <c r="AG249" i="1"/>
  <c r="AG83" i="1"/>
  <c r="AJ79" i="1"/>
  <c r="AI65" i="1"/>
  <c r="AJ65" i="1" s="1"/>
  <c r="AK65" i="1" s="1"/>
  <c r="AG65" i="1"/>
  <c r="AJ567" i="1"/>
  <c r="AK562" i="1" s="1"/>
  <c r="AG568" i="1"/>
  <c r="AK70" i="1"/>
  <c r="AI252" i="1"/>
  <c r="AJ259" i="1" s="1"/>
  <c r="AK252" i="1" s="1"/>
  <c r="AG252" i="1"/>
  <c r="AJ360" i="1"/>
  <c r="AK345" i="1" s="1"/>
  <c r="AG300" i="1"/>
  <c r="AI300" i="1"/>
  <c r="AJ300" i="1" s="1"/>
  <c r="AG381" i="1"/>
  <c r="AI253" i="1"/>
  <c r="AJ256" i="1" s="1"/>
  <c r="AK253" i="1" s="1"/>
  <c r="AG253" i="1"/>
  <c r="AK303" i="1"/>
  <c r="AI129" i="1"/>
  <c r="AJ135" i="1" s="1"/>
  <c r="AK129" i="1" s="1"/>
  <c r="AG129" i="1"/>
  <c r="AG458" i="1"/>
  <c r="AJ454" i="1"/>
  <c r="AK449" i="1" s="1"/>
  <c r="AG116" i="1"/>
  <c r="AI116" i="1"/>
  <c r="AJ122" i="1" s="1"/>
  <c r="AK116" i="1" s="1"/>
  <c r="AG496" i="1"/>
  <c r="AI496" i="1"/>
  <c r="AJ498" i="1" s="1"/>
  <c r="AK496" i="1" s="1"/>
  <c r="AJ315" i="1"/>
  <c r="AJ305" i="1"/>
  <c r="AK296" i="1" s="1"/>
  <c r="AG263" i="1"/>
  <c r="AI440" i="1"/>
  <c r="AJ444" i="1" s="1"/>
  <c r="AG440" i="1"/>
  <c r="AI169" i="1"/>
  <c r="AG169" i="1"/>
  <c r="AJ317" i="1"/>
  <c r="AJ299" i="1"/>
  <c r="AK299" i="1" s="1"/>
  <c r="AG534" i="1"/>
  <c r="AI534" i="1"/>
  <c r="AJ540" i="1" s="1"/>
  <c r="AK534" i="1" s="1"/>
  <c r="AJ236" i="1"/>
  <c r="AJ238" i="1"/>
  <c r="AK226" i="1" s="1"/>
  <c r="AJ229" i="1"/>
  <c r="AJ228" i="1"/>
  <c r="AK223" i="1" s="1"/>
  <c r="AI20" i="1"/>
  <c r="AJ24" i="1" s="1"/>
  <c r="AK20" i="1" s="1"/>
  <c r="AG20" i="1"/>
  <c r="AI214" i="1"/>
  <c r="AJ218" i="1" s="1"/>
  <c r="AK214" i="1" s="1"/>
  <c r="AG214" i="1"/>
  <c r="AI473" i="1"/>
  <c r="AJ480" i="1" s="1"/>
  <c r="AK473" i="1" s="1"/>
  <c r="AG473" i="1"/>
  <c r="AG402" i="1"/>
  <c r="AI402" i="1"/>
  <c r="AJ408" i="1" s="1"/>
  <c r="AK402" i="1" s="1"/>
  <c r="AG418" i="1"/>
  <c r="AI418" i="1"/>
  <c r="AF575" i="1"/>
  <c r="AF13" i="1" s="1"/>
  <c r="AG108" i="1"/>
  <c r="AJ106" i="1"/>
  <c r="AK90" i="1" s="1"/>
  <c r="AI55" i="1"/>
  <c r="AG55" i="1"/>
  <c r="AJ77" i="1"/>
  <c r="AJ82" i="1"/>
  <c r="AG337" i="1"/>
  <c r="AI337" i="1"/>
  <c r="AJ341" i="1" s="1"/>
  <c r="AK337" i="1" s="1"/>
  <c r="AG72" i="1"/>
  <c r="AI72" i="1"/>
  <c r="AJ314" i="1"/>
  <c r="AI17" i="1"/>
  <c r="AI575" i="1" s="1"/>
  <c r="AI13" i="1" s="1"/>
  <c r="AK368" i="1" l="1"/>
  <c r="AK301" i="1"/>
  <c r="AJ442" i="1"/>
  <c r="AK438" i="1" s="1"/>
  <c r="AJ447" i="1"/>
  <c r="AJ370" i="1"/>
  <c r="AK370" i="1" s="1"/>
  <c r="AK66" i="1"/>
  <c r="AK414" i="1"/>
  <c r="AK297" i="1"/>
  <c r="AK71" i="1"/>
  <c r="AJ440" i="1"/>
  <c r="AK440" i="1" s="1"/>
  <c r="AJ351" i="1"/>
  <c r="AK344" i="1" s="1"/>
  <c r="AJ359" i="1"/>
  <c r="AJ377" i="1"/>
  <c r="AK225" i="1"/>
  <c r="AK224" i="1"/>
  <c r="AK222" i="1"/>
  <c r="AJ422" i="1"/>
  <c r="AK422" i="1" s="1"/>
  <c r="AJ446" i="1"/>
  <c r="AK437" i="1" s="1"/>
  <c r="AJ21" i="1"/>
  <c r="AJ318" i="1"/>
  <c r="AJ308" i="1"/>
  <c r="AK300" i="1" s="1"/>
  <c r="AJ322" i="1"/>
  <c r="AJ310" i="1"/>
  <c r="AK304" i="1" s="1"/>
  <c r="AK17" i="1" l="1"/>
  <c r="AJ575" i="1"/>
  <c r="AJ13" i="1" s="1"/>
  <c r="AK575" i="1" l="1"/>
  <c r="AK13" i="1" s="1"/>
  <c r="AK10" i="1"/>
  <c r="AK12" i="1"/>
</calcChain>
</file>

<file path=xl/sharedStrings.xml><?xml version="1.0" encoding="utf-8"?>
<sst xmlns="http://schemas.openxmlformats.org/spreadsheetml/2006/main" count="2876" uniqueCount="754">
  <si>
    <t>+ 0.0001</t>
  </si>
  <si>
    <t>District Members</t>
  </si>
  <si>
    <t>District</t>
  </si>
  <si>
    <t>Grade weights</t>
  </si>
  <si>
    <t>FRL weights</t>
  </si>
  <si>
    <t>EL weights</t>
  </si>
  <si>
    <t>Sparsity weights</t>
  </si>
  <si>
    <t>Small school weights</t>
  </si>
  <si>
    <t>LT ADM</t>
  </si>
  <si>
    <t>Sparsity</t>
  </si>
  <si>
    <t>Small School</t>
  </si>
  <si>
    <t>LTW ADM</t>
  </si>
  <si>
    <t>Check</t>
  </si>
  <si>
    <t>2-yr avg</t>
  </si>
  <si>
    <t>EEE/pK</t>
  </si>
  <si>
    <t>Middle, 6-8</t>
  </si>
  <si>
    <t>Secondary, 9-12</t>
  </si>
  <si>
    <t>Econ disadvan</t>
  </si>
  <si>
    <t>ELL</t>
  </si>
  <si>
    <t>&lt; 36 pop/mi^2</t>
  </si>
  <si>
    <t>36 ≤ pop/mi^2 &lt; 55</t>
  </si>
  <si>
    <t>55 ≤ pop/mi^2 &lt; 100</t>
  </si>
  <si>
    <t>≤ 55 pop/mi^2</t>
  </si>
  <si>
    <t>over 100%</t>
  </si>
  <si>
    <t>ADM</t>
  </si>
  <si>
    <t>enrollment ≤ 100</t>
  </si>
  <si>
    <t>enrollment &gt; 100, ≤ 250</t>
  </si>
  <si>
    <t>Added</t>
  </si>
  <si>
    <t>Long-term</t>
  </si>
  <si>
    <t>Town</t>
  </si>
  <si>
    <t>Toro</t>
  </si>
  <si>
    <t>plus SPS</t>
  </si>
  <si>
    <t>Count</t>
  </si>
  <si>
    <t>Weight</t>
  </si>
  <si>
    <t>Weight ADM</t>
  </si>
  <si>
    <t>percentages</t>
  </si>
  <si>
    <t>under 100%</t>
  </si>
  <si>
    <t>FRL</t>
  </si>
  <si>
    <t>EL</t>
  </si>
  <si>
    <t>2yrAvg</t>
  </si>
  <si>
    <t>District  ID</t>
  </si>
  <si>
    <t>County</t>
  </si>
  <si>
    <t>S.U.</t>
  </si>
  <si>
    <t>T031</t>
  </si>
  <si>
    <t>Bristol</t>
  </si>
  <si>
    <t>Addison</t>
  </si>
  <si>
    <t>T127</t>
  </si>
  <si>
    <t>Monkton</t>
  </si>
  <si>
    <t>T138</t>
  </si>
  <si>
    <t>New Haven</t>
  </si>
  <si>
    <t>T196</t>
  </si>
  <si>
    <t>Starksboro</t>
  </si>
  <si>
    <t>U061</t>
  </si>
  <si>
    <t>Mt. Abraham USD</t>
  </si>
  <si>
    <t>Mt. Abraham Unified School District</t>
  </si>
  <si>
    <t>T001</t>
  </si>
  <si>
    <t>T076</t>
  </si>
  <si>
    <t>Ferrisburgh</t>
  </si>
  <si>
    <t>T149</t>
  </si>
  <si>
    <t>Panton</t>
  </si>
  <si>
    <t>T213</t>
  </si>
  <si>
    <t>Vergennes</t>
  </si>
  <si>
    <t>T220</t>
  </si>
  <si>
    <t>Waltham</t>
  </si>
  <si>
    <t>U054</t>
  </si>
  <si>
    <t>Addison NW USD #054</t>
  </si>
  <si>
    <t>Addison NW USD</t>
  </si>
  <si>
    <t>T029</t>
  </si>
  <si>
    <t>Bridport</t>
  </si>
  <si>
    <t>T053</t>
  </si>
  <si>
    <t>Cornwall</t>
  </si>
  <si>
    <t>T123</t>
  </si>
  <si>
    <t>Middlebury ID</t>
  </si>
  <si>
    <t>Middlebury Id</t>
  </si>
  <si>
    <t>T167</t>
  </si>
  <si>
    <t>Ripton</t>
  </si>
  <si>
    <t>T180</t>
  </si>
  <si>
    <t>Salisbury</t>
  </si>
  <si>
    <t>T189</t>
  </si>
  <si>
    <t>Shoreham</t>
  </si>
  <si>
    <t>T239</t>
  </si>
  <si>
    <t>Weybridge</t>
  </si>
  <si>
    <t>U055</t>
  </si>
  <si>
    <t>Addison Central USD #055</t>
  </si>
  <si>
    <t>Addison Central USD</t>
  </si>
  <si>
    <t>T017</t>
  </si>
  <si>
    <t>Benson</t>
  </si>
  <si>
    <t>Rutland</t>
  </si>
  <si>
    <t>T042</t>
  </si>
  <si>
    <t>Castleton</t>
  </si>
  <si>
    <t>T073</t>
  </si>
  <si>
    <t>Fair Haven</t>
  </si>
  <si>
    <t>T098</t>
  </si>
  <si>
    <t>Hubbardton</t>
  </si>
  <si>
    <t>T148</t>
  </si>
  <si>
    <t>Orwell</t>
  </si>
  <si>
    <t>T233</t>
  </si>
  <si>
    <t>West Haven</t>
  </si>
  <si>
    <t>U062</t>
  </si>
  <si>
    <t>Slate Valley Unified Union School District</t>
  </si>
  <si>
    <t>Slate Valley USD</t>
  </si>
  <si>
    <t>T005</t>
  </si>
  <si>
    <t>Arlington</t>
  </si>
  <si>
    <t>Bennington</t>
  </si>
  <si>
    <t>T015</t>
  </si>
  <si>
    <t>Bennington ID</t>
  </si>
  <si>
    <t>Bennington Id</t>
  </si>
  <si>
    <t>T141</t>
  </si>
  <si>
    <t>North Bennington ID</t>
  </si>
  <si>
    <t>T159</t>
  </si>
  <si>
    <t>Pownal</t>
  </si>
  <si>
    <t>T181</t>
  </si>
  <si>
    <t>Sandgate</t>
  </si>
  <si>
    <t>T183</t>
  </si>
  <si>
    <t>Shaftsbury</t>
  </si>
  <si>
    <t>T252</t>
  </si>
  <si>
    <t>Woodford</t>
  </si>
  <si>
    <t>T259</t>
  </si>
  <si>
    <t>Glastenbury</t>
  </si>
  <si>
    <t>U014</t>
  </si>
  <si>
    <t>Mt. Anthony UHSD #14</t>
  </si>
  <si>
    <t>Mt. Anthony UHSD</t>
  </si>
  <si>
    <t>U087</t>
  </si>
  <si>
    <t>Southwest Vermont Union Elementary School District</t>
  </si>
  <si>
    <t>Southwest Vermont UESD</t>
  </si>
  <si>
    <t>T056</t>
  </si>
  <si>
    <t>Danby</t>
  </si>
  <si>
    <t>T059</t>
  </si>
  <si>
    <t>Dorset</t>
  </si>
  <si>
    <t>T109</t>
  </si>
  <si>
    <t>Landgrove</t>
  </si>
  <si>
    <t>T113</t>
  </si>
  <si>
    <t>Londonderry</t>
  </si>
  <si>
    <t>Windham</t>
  </si>
  <si>
    <t>T119</t>
  </si>
  <si>
    <t>Manchester</t>
  </si>
  <si>
    <t>T134</t>
  </si>
  <si>
    <t>Mt. Tabor</t>
  </si>
  <si>
    <t>T150</t>
  </si>
  <si>
    <t>Pawlet</t>
  </si>
  <si>
    <t>T152</t>
  </si>
  <si>
    <t>Peru</t>
  </si>
  <si>
    <t>T172</t>
  </si>
  <si>
    <t>Rupert</t>
  </si>
  <si>
    <t>T202</t>
  </si>
  <si>
    <t>Sunderland</t>
  </si>
  <si>
    <t>T236</t>
  </si>
  <si>
    <t>Weston</t>
  </si>
  <si>
    <t>Windsor</t>
  </si>
  <si>
    <t>T248</t>
  </si>
  <si>
    <t>Winhall</t>
  </si>
  <si>
    <t>U063</t>
  </si>
  <si>
    <t>Taconic &amp; Green Regional USD</t>
  </si>
  <si>
    <t>Taconic and Green Regional School District</t>
  </si>
  <si>
    <t>U084</t>
  </si>
  <si>
    <t>Mettawee School District</t>
  </si>
  <si>
    <t>T050</t>
  </si>
  <si>
    <t>Colchester</t>
  </si>
  <si>
    <t>Chittenden</t>
  </si>
  <si>
    <t>T010</t>
  </si>
  <si>
    <t>Barnet</t>
  </si>
  <si>
    <t>Caledonia</t>
  </si>
  <si>
    <t>T038</t>
  </si>
  <si>
    <t>Cabot</t>
  </si>
  <si>
    <t>Washington</t>
  </si>
  <si>
    <t>T057</t>
  </si>
  <si>
    <t>Danville</t>
  </si>
  <si>
    <t>T121</t>
  </si>
  <si>
    <t>Marshfield</t>
  </si>
  <si>
    <t>T151</t>
  </si>
  <si>
    <t>Peacham</t>
  </si>
  <si>
    <t>T155</t>
  </si>
  <si>
    <t>Plainfield</t>
  </si>
  <si>
    <t>T218</t>
  </si>
  <si>
    <t>Walden</t>
  </si>
  <si>
    <t>T225</t>
  </si>
  <si>
    <t>Waterford</t>
  </si>
  <si>
    <t>U033</t>
  </si>
  <si>
    <t>Twinfield USD #33</t>
  </si>
  <si>
    <t>Twinfield USD</t>
  </si>
  <si>
    <t>U078</t>
  </si>
  <si>
    <t>Caledonia Cooperative USD</t>
  </si>
  <si>
    <t>Caledonia Cooperative Unified Union School District</t>
  </si>
  <si>
    <t>T126</t>
  </si>
  <si>
    <t>Milton</t>
  </si>
  <si>
    <t>T179</t>
  </si>
  <si>
    <t>St. Johnsbury</t>
  </si>
  <si>
    <t>T022</t>
  </si>
  <si>
    <t>Bolton</t>
  </si>
  <si>
    <t>T099</t>
  </si>
  <si>
    <t>Huntington</t>
  </si>
  <si>
    <t>T106</t>
  </si>
  <si>
    <t>Jericho</t>
  </si>
  <si>
    <t>T166</t>
  </si>
  <si>
    <t>Richmond</t>
  </si>
  <si>
    <t>T212</t>
  </si>
  <si>
    <t>Underhill Town</t>
  </si>
  <si>
    <t>T255</t>
  </si>
  <si>
    <t>Buels Gore</t>
  </si>
  <si>
    <t>U401</t>
  </si>
  <si>
    <t>Mt. Mansfield UUSD</t>
  </si>
  <si>
    <t>T045</t>
  </si>
  <si>
    <t>Charlotte</t>
  </si>
  <si>
    <t>T096</t>
  </si>
  <si>
    <t>Hinesburg</t>
  </si>
  <si>
    <t>T178</t>
  </si>
  <si>
    <t>St. George</t>
  </si>
  <si>
    <t>T186</t>
  </si>
  <si>
    <t>Shelburne</t>
  </si>
  <si>
    <t>T244</t>
  </si>
  <si>
    <t>Williston</t>
  </si>
  <si>
    <t>U056</t>
  </si>
  <si>
    <t>Champlain Valley USD #056</t>
  </si>
  <si>
    <t>Champlain Valley USD</t>
  </si>
  <si>
    <t>T037</t>
  </si>
  <si>
    <t>Burlington</t>
  </si>
  <si>
    <t>T191</t>
  </si>
  <si>
    <t>South Burlington</t>
  </si>
  <si>
    <t>T249</t>
  </si>
  <si>
    <t>Winooski ID</t>
  </si>
  <si>
    <t>T021</t>
  </si>
  <si>
    <t>Bloomfield</t>
  </si>
  <si>
    <t>Essex</t>
  </si>
  <si>
    <t>T035</t>
  </si>
  <si>
    <t>Brunswick</t>
  </si>
  <si>
    <t>T041</t>
  </si>
  <si>
    <t>Canaan</t>
  </si>
  <si>
    <t>T064</t>
  </si>
  <si>
    <t>East Haven</t>
  </si>
  <si>
    <t>T083</t>
  </si>
  <si>
    <t>Granby</t>
  </si>
  <si>
    <t>T088</t>
  </si>
  <si>
    <t>Guildhall</t>
  </si>
  <si>
    <t>T108</t>
  </si>
  <si>
    <t>Kirby</t>
  </si>
  <si>
    <t>T111</t>
  </si>
  <si>
    <t>Lemington</t>
  </si>
  <si>
    <t>T118</t>
  </si>
  <si>
    <t>Maidstone</t>
  </si>
  <si>
    <t>T144</t>
  </si>
  <si>
    <t>Norton</t>
  </si>
  <si>
    <t>T216</t>
  </si>
  <si>
    <t>Victory</t>
  </si>
  <si>
    <t>T256</t>
  </si>
  <si>
    <t>Averill</t>
  </si>
  <si>
    <t>T257</t>
  </si>
  <si>
    <t>Avery's Gore</t>
  </si>
  <si>
    <t>T258</t>
  </si>
  <si>
    <t>Ferdinand</t>
  </si>
  <si>
    <t>T260</t>
  </si>
  <si>
    <t>Lewis</t>
  </si>
  <si>
    <t>T262</t>
  </si>
  <si>
    <t>Warner's Grant</t>
  </si>
  <si>
    <t>T263</t>
  </si>
  <si>
    <t>Warren's Gore</t>
  </si>
  <si>
    <t>U065</t>
  </si>
  <si>
    <t>Northeast Kingdom Choice USD</t>
  </si>
  <si>
    <t>Northeast Kingdom Choice School District</t>
  </si>
  <si>
    <t>T007</t>
  </si>
  <si>
    <t>Bakersfield</t>
  </si>
  <si>
    <t>Franklin</t>
  </si>
  <si>
    <t>T018</t>
  </si>
  <si>
    <t>Berkshire</t>
  </si>
  <si>
    <t>T068</t>
  </si>
  <si>
    <t>Enosburgh</t>
  </si>
  <si>
    <t>T128</t>
  </si>
  <si>
    <t>Montgomery</t>
  </si>
  <si>
    <t>T165</t>
  </si>
  <si>
    <t>Richford</t>
  </si>
  <si>
    <t>T187</t>
  </si>
  <si>
    <t>Sheldon</t>
  </si>
  <si>
    <t>U085</t>
  </si>
  <si>
    <t>Northern Mountain Valley UUSD</t>
  </si>
  <si>
    <t>U088</t>
  </si>
  <si>
    <t>Enosburgh-Richford Unified Union School District</t>
  </si>
  <si>
    <t>Enosburgh-Richford USD</t>
  </si>
  <si>
    <t>T078</t>
  </si>
  <si>
    <t>T095</t>
  </si>
  <si>
    <t>Highgate</t>
  </si>
  <si>
    <t>T204</t>
  </si>
  <si>
    <t>Swanton</t>
  </si>
  <si>
    <t>U089</t>
  </si>
  <si>
    <t>Franklin Northwest Unified Union School District</t>
  </si>
  <si>
    <t>Franklin Northwest USD</t>
  </si>
  <si>
    <t>T071</t>
  </si>
  <si>
    <t>Fairfax</t>
  </si>
  <si>
    <t>T077</t>
  </si>
  <si>
    <t>Fletcher</t>
  </si>
  <si>
    <t>T079</t>
  </si>
  <si>
    <t>Georgia</t>
  </si>
  <si>
    <t>T072</t>
  </si>
  <si>
    <t>Fairfield</t>
  </si>
  <si>
    <t>T176</t>
  </si>
  <si>
    <t>St. Albans City</t>
  </si>
  <si>
    <t>T177</t>
  </si>
  <si>
    <t>St. Albans Town</t>
  </si>
  <si>
    <t>U057</t>
  </si>
  <si>
    <t>Maple Run USD #057</t>
  </si>
  <si>
    <t>Maple Run USD</t>
  </si>
  <si>
    <t>T003</t>
  </si>
  <si>
    <t>Alburgh</t>
  </si>
  <si>
    <t>Grand Isle</t>
  </si>
  <si>
    <t>T084</t>
  </si>
  <si>
    <t>T103</t>
  </si>
  <si>
    <t>Isle La Motte</t>
  </si>
  <si>
    <t>T143</t>
  </si>
  <si>
    <t>North Hero</t>
  </si>
  <si>
    <t>T192</t>
  </si>
  <si>
    <t>South Hero</t>
  </si>
  <si>
    <t>U066</t>
  </si>
  <si>
    <t>Champlain Islands UUSD</t>
  </si>
  <si>
    <t>T014</t>
  </si>
  <si>
    <t>Belvidere</t>
  </si>
  <si>
    <t>Lamoille</t>
  </si>
  <si>
    <t>T040</t>
  </si>
  <si>
    <t>Cambridge</t>
  </si>
  <si>
    <t>T066</t>
  </si>
  <si>
    <t>Eden</t>
  </si>
  <si>
    <t>T100</t>
  </si>
  <si>
    <t>Hyde Park</t>
  </si>
  <si>
    <t>T107</t>
  </si>
  <si>
    <t>Johnson</t>
  </si>
  <si>
    <t>T226</t>
  </si>
  <si>
    <t>Waterville</t>
  </si>
  <si>
    <t>U058A</t>
  </si>
  <si>
    <t>Lamoille North MUSD #058A</t>
  </si>
  <si>
    <t>Lamoille North MUSD</t>
  </si>
  <si>
    <t>U058B</t>
  </si>
  <si>
    <t>Lamoille North Unified Union School District</t>
  </si>
  <si>
    <t>Lamoille North USD</t>
  </si>
  <si>
    <t>T067</t>
  </si>
  <si>
    <t>Elmore</t>
  </si>
  <si>
    <t>T132</t>
  </si>
  <si>
    <t>Morristown</t>
  </si>
  <si>
    <t>T198</t>
  </si>
  <si>
    <t>Stowe</t>
  </si>
  <si>
    <t>U090</t>
  </si>
  <si>
    <t>Lamoille South Unified Union School District</t>
  </si>
  <si>
    <t>Lamoille South USD</t>
  </si>
  <si>
    <t>T023</t>
  </si>
  <si>
    <t>Bradford ID</t>
  </si>
  <si>
    <t>Bradford Id</t>
  </si>
  <si>
    <t>Orange</t>
  </si>
  <si>
    <t>T052</t>
  </si>
  <si>
    <t>Corinth</t>
  </si>
  <si>
    <t>T087</t>
  </si>
  <si>
    <t>Groton</t>
  </si>
  <si>
    <t>T136</t>
  </si>
  <si>
    <t>Newbury</t>
  </si>
  <si>
    <t>T175</t>
  </si>
  <si>
    <t>Ryegate</t>
  </si>
  <si>
    <t>T205</t>
  </si>
  <si>
    <t>Thetford</t>
  </si>
  <si>
    <t>T207</t>
  </si>
  <si>
    <t>Topsham</t>
  </si>
  <si>
    <t>T229</t>
  </si>
  <si>
    <t>Wells River</t>
  </si>
  <si>
    <t>U021</t>
  </si>
  <si>
    <t>Blue Mountain USD #21</t>
  </si>
  <si>
    <t>Blue Mountain USD</t>
  </si>
  <si>
    <t>U036</t>
  </si>
  <si>
    <t>Waits River Valley USD #36</t>
  </si>
  <si>
    <t>Waits River Valley UESD</t>
  </si>
  <si>
    <t>U091</t>
  </si>
  <si>
    <t>Oxbow Unified Union School District</t>
  </si>
  <si>
    <t>Oxbow UHSD</t>
  </si>
  <si>
    <t>T024</t>
  </si>
  <si>
    <t>Braintree</t>
  </si>
  <si>
    <t>T032</t>
  </si>
  <si>
    <t>Brookfield</t>
  </si>
  <si>
    <t>T162</t>
  </si>
  <si>
    <t>Randolph</t>
  </si>
  <si>
    <t>U059</t>
  </si>
  <si>
    <t>Orange Southwest USD #059</t>
  </si>
  <si>
    <t>Orange Southwest USD</t>
  </si>
  <si>
    <t>T020</t>
  </si>
  <si>
    <t>Bethel</t>
  </si>
  <si>
    <t>T046</t>
  </si>
  <si>
    <t>Chelsea</t>
  </si>
  <si>
    <t>T085</t>
  </si>
  <si>
    <t>Granville</t>
  </si>
  <si>
    <t>T091</t>
  </si>
  <si>
    <t>Hancock</t>
  </si>
  <si>
    <t>T168</t>
  </si>
  <si>
    <t>Rochester</t>
  </si>
  <si>
    <t>T171</t>
  </si>
  <si>
    <t>Royalton</t>
  </si>
  <si>
    <t>T184</t>
  </si>
  <si>
    <t>Sharon</t>
  </si>
  <si>
    <t>T197</t>
  </si>
  <si>
    <t>Stockbridge</t>
  </si>
  <si>
    <t>T199</t>
  </si>
  <si>
    <t>Strafford</t>
  </si>
  <si>
    <t>T210</t>
  </si>
  <si>
    <t>Tunbridge</t>
  </si>
  <si>
    <t>U079</t>
  </si>
  <si>
    <t>White River USD</t>
  </si>
  <si>
    <t>White River Unified District</t>
  </si>
  <si>
    <t>U080</t>
  </si>
  <si>
    <t>Granville-Hancock USD</t>
  </si>
  <si>
    <t>Granville-Hancock Unified District</t>
  </si>
  <si>
    <t>U081</t>
  </si>
  <si>
    <t>Rochester-Stockbridge USD</t>
  </si>
  <si>
    <t>Rochester-Stockbridge Unified School District</t>
  </si>
  <si>
    <t>U082</t>
  </si>
  <si>
    <t>First Branch USD</t>
  </si>
  <si>
    <t>First Branch Unified School District</t>
  </si>
  <si>
    <t>T030</t>
  </si>
  <si>
    <t>Brighton</t>
  </si>
  <si>
    <t>T044</t>
  </si>
  <si>
    <t>Charleston</t>
  </si>
  <si>
    <t>Orleans</t>
  </si>
  <si>
    <t>T054</t>
  </si>
  <si>
    <t>Coventry</t>
  </si>
  <si>
    <t>T058</t>
  </si>
  <si>
    <t>Derby</t>
  </si>
  <si>
    <t>T097</t>
  </si>
  <si>
    <t>Holland</t>
  </si>
  <si>
    <t>T105</t>
  </si>
  <si>
    <t>Jay</t>
  </si>
  <si>
    <t>T114</t>
  </si>
  <si>
    <t>Lowell</t>
  </si>
  <si>
    <t>T131</t>
  </si>
  <si>
    <t>Morgan</t>
  </si>
  <si>
    <t>T139</t>
  </si>
  <si>
    <t>Newport City</t>
  </si>
  <si>
    <t>T140</t>
  </si>
  <si>
    <t>Newport Town</t>
  </si>
  <si>
    <t>T209</t>
  </si>
  <si>
    <t>Troy</t>
  </si>
  <si>
    <t>T231</t>
  </si>
  <si>
    <t>Westfield</t>
  </si>
  <si>
    <t>U022A</t>
  </si>
  <si>
    <t>North Country Jr UHSD #22</t>
  </si>
  <si>
    <t>North Country Jr UHSD</t>
  </si>
  <si>
    <t>U022B</t>
  </si>
  <si>
    <t>North Country Sr UHSD #22</t>
  </si>
  <si>
    <t>North Country Sr UHSD</t>
  </si>
  <si>
    <t>T019</t>
  </si>
  <si>
    <t>Berlin</t>
  </si>
  <si>
    <t>T039</t>
  </si>
  <si>
    <t>Calais</t>
  </si>
  <si>
    <t>T065</t>
  </si>
  <si>
    <t>East Montpelier</t>
  </si>
  <si>
    <t>T124</t>
  </si>
  <si>
    <t>Middlesex</t>
  </si>
  <si>
    <t>T254</t>
  </si>
  <si>
    <t>Worcester</t>
  </si>
  <si>
    <t>U092</t>
  </si>
  <si>
    <t>Washington Central Unified Union School District</t>
  </si>
  <si>
    <t>Washington Central USD</t>
  </si>
  <si>
    <t>T049</t>
  </si>
  <si>
    <t>Clarendon</t>
  </si>
  <si>
    <t>T190</t>
  </si>
  <si>
    <t>Shrewsbury</t>
  </si>
  <si>
    <t>T206</t>
  </si>
  <si>
    <t>Tinmouth</t>
  </si>
  <si>
    <t>T219</t>
  </si>
  <si>
    <t>Wallingford</t>
  </si>
  <si>
    <t>U052</t>
  </si>
  <si>
    <t>Mill River USD #52</t>
  </si>
  <si>
    <t>Mill River USD</t>
  </si>
  <si>
    <t>T002</t>
  </si>
  <si>
    <t>Albany</t>
  </si>
  <si>
    <t>T013</t>
  </si>
  <si>
    <t>Barton ID</t>
  </si>
  <si>
    <t>Barton Id</t>
  </si>
  <si>
    <t>T034</t>
  </si>
  <si>
    <t>Brownington</t>
  </si>
  <si>
    <t>T080</t>
  </si>
  <si>
    <t>Glover</t>
  </si>
  <si>
    <t>T102</t>
  </si>
  <si>
    <t>Irasburg</t>
  </si>
  <si>
    <t>T147</t>
  </si>
  <si>
    <t>Orleans ID</t>
  </si>
  <si>
    <t>T235</t>
  </si>
  <si>
    <t>Westmore</t>
  </si>
  <si>
    <t>U024</t>
  </si>
  <si>
    <t>Lake Region UHSD #24</t>
  </si>
  <si>
    <t>Lake Region UHSD</t>
  </si>
  <si>
    <t>U093</t>
  </si>
  <si>
    <t>Orleans Central Union Elementary School District</t>
  </si>
  <si>
    <t>Lake Region Union Elementary-Middle School district</t>
  </si>
  <si>
    <t>U093T235</t>
  </si>
  <si>
    <t>Orleans Central UESD</t>
  </si>
  <si>
    <t>T055</t>
  </si>
  <si>
    <t>Craftsbury</t>
  </si>
  <si>
    <t>T086</t>
  </si>
  <si>
    <t>Greensboro</t>
  </si>
  <si>
    <t>T092</t>
  </si>
  <si>
    <t>Hardwick</t>
  </si>
  <si>
    <t>T195</t>
  </si>
  <si>
    <t>Stannard</t>
  </si>
  <si>
    <t>T250</t>
  </si>
  <si>
    <t>Wolcott</t>
  </si>
  <si>
    <t>T251</t>
  </si>
  <si>
    <t>Woodbury</t>
  </si>
  <si>
    <t>U026</t>
  </si>
  <si>
    <t>Hazen UHSD #26</t>
  </si>
  <si>
    <t>Hazen UHSD</t>
  </si>
  <si>
    <t>U094</t>
  </si>
  <si>
    <t>Orleans Southwest Union Elementary School District</t>
  </si>
  <si>
    <t>Orleans Southwest UESD</t>
  </si>
  <si>
    <t>T026</t>
  </si>
  <si>
    <t>Brandon</t>
  </si>
  <si>
    <t>T048</t>
  </si>
  <si>
    <t>T081</t>
  </si>
  <si>
    <t>Goshen</t>
  </si>
  <si>
    <t>T110</t>
  </si>
  <si>
    <t>Leicester</t>
  </si>
  <si>
    <t>T122</t>
  </si>
  <si>
    <t>Mendon</t>
  </si>
  <si>
    <t>T154</t>
  </si>
  <si>
    <t>Pittsford</t>
  </si>
  <si>
    <t>T201</t>
  </si>
  <si>
    <t>Sudbury</t>
  </si>
  <si>
    <t>T241</t>
  </si>
  <si>
    <t>Whiting</t>
  </si>
  <si>
    <t>U049</t>
  </si>
  <si>
    <t>Barstow USD</t>
  </si>
  <si>
    <t>U053</t>
  </si>
  <si>
    <t>Otter Valley USD</t>
  </si>
  <si>
    <t>T173</t>
  </si>
  <si>
    <t>Rutland City</t>
  </si>
  <si>
    <t>T063</t>
  </si>
  <si>
    <t>Duxbury</t>
  </si>
  <si>
    <t>T075</t>
  </si>
  <si>
    <t>Fayston</t>
  </si>
  <si>
    <t>T130</t>
  </si>
  <si>
    <t>Moretown</t>
  </si>
  <si>
    <t>T217</t>
  </si>
  <si>
    <t>Waitsfield</t>
  </si>
  <si>
    <t>T222</t>
  </si>
  <si>
    <t>Warren</t>
  </si>
  <si>
    <t>T224</t>
  </si>
  <si>
    <t>Waterbury</t>
  </si>
  <si>
    <t>U060</t>
  </si>
  <si>
    <t>Harwood USD #060</t>
  </si>
  <si>
    <t>Harwood USD</t>
  </si>
  <si>
    <t>T033</t>
  </si>
  <si>
    <t>Brookline</t>
  </si>
  <si>
    <t>T060</t>
  </si>
  <si>
    <t>Dover</t>
  </si>
  <si>
    <t>T104</t>
  </si>
  <si>
    <t>Jamaica</t>
  </si>
  <si>
    <t>T120</t>
  </si>
  <si>
    <t>Marlboro</t>
  </si>
  <si>
    <t>T137</t>
  </si>
  <si>
    <t>Newfane</t>
  </si>
  <si>
    <t>T200</t>
  </si>
  <si>
    <t>Stratton</t>
  </si>
  <si>
    <t>T208</t>
  </si>
  <si>
    <t>Townshend</t>
  </si>
  <si>
    <t>T221</t>
  </si>
  <si>
    <t>Wardsboro</t>
  </si>
  <si>
    <t>T246</t>
  </si>
  <si>
    <t>U072A</t>
  </si>
  <si>
    <t>West River MUED</t>
  </si>
  <si>
    <t>West River Modified Union Education District</t>
  </si>
  <si>
    <t>U072B</t>
  </si>
  <si>
    <t>West River Union Education District</t>
  </si>
  <si>
    <t>West River UED</t>
  </si>
  <si>
    <t>U073</t>
  </si>
  <si>
    <t>River Valleys USD</t>
  </si>
  <si>
    <t>T006</t>
  </si>
  <si>
    <t>Athens</t>
  </si>
  <si>
    <t>T082</t>
  </si>
  <si>
    <t>Grafton</t>
  </si>
  <si>
    <t>T169</t>
  </si>
  <si>
    <t>Rockingham</t>
  </si>
  <si>
    <t>T234</t>
  </si>
  <si>
    <t>Westminster</t>
  </si>
  <si>
    <t>U027</t>
  </si>
  <si>
    <t>Bellows Falls UHSD #27</t>
  </si>
  <si>
    <t>Bellows Falls UHSD</t>
  </si>
  <si>
    <t>U095</t>
  </si>
  <si>
    <t>Windham Northeast Union Elementary School District</t>
  </si>
  <si>
    <t>Windham Northeast UESD</t>
  </si>
  <si>
    <t>T027</t>
  </si>
  <si>
    <t>Brattleboro</t>
  </si>
  <si>
    <t>T061</t>
  </si>
  <si>
    <t>Dummerston</t>
  </si>
  <si>
    <t>T089</t>
  </si>
  <si>
    <t>Guilford</t>
  </si>
  <si>
    <t>T161</t>
  </si>
  <si>
    <t>Putney</t>
  </si>
  <si>
    <t>T214</t>
  </si>
  <si>
    <t>Vernon</t>
  </si>
  <si>
    <t>U096</t>
  </si>
  <si>
    <t>Windham Southeast Unified Union School District</t>
  </si>
  <si>
    <t>Windham Southeast USD</t>
  </si>
  <si>
    <t>T090</t>
  </si>
  <si>
    <t>Halifax</t>
  </si>
  <si>
    <t>T164</t>
  </si>
  <si>
    <t>Readsboro</t>
  </si>
  <si>
    <t>T182</t>
  </si>
  <si>
    <t>Searsburg</t>
  </si>
  <si>
    <t>T194</t>
  </si>
  <si>
    <t>Stamford</t>
  </si>
  <si>
    <t>T242</t>
  </si>
  <si>
    <t>Whitingham</t>
  </si>
  <si>
    <t>T245</t>
  </si>
  <si>
    <t>Wilmington</t>
  </si>
  <si>
    <t>T261</t>
  </si>
  <si>
    <t>Somerset</t>
  </si>
  <si>
    <t>U075</t>
  </si>
  <si>
    <t>Twin Valley USD</t>
  </si>
  <si>
    <t>Twin Valley Unified School District</t>
  </si>
  <si>
    <t>T009</t>
  </si>
  <si>
    <t>Barnard</t>
  </si>
  <si>
    <t>T028</t>
  </si>
  <si>
    <t>Bridgewater</t>
  </si>
  <si>
    <t>T153</t>
  </si>
  <si>
    <t>Pittsfield</t>
  </si>
  <si>
    <t>T156</t>
  </si>
  <si>
    <t>Plymouth</t>
  </si>
  <si>
    <t>T157</t>
  </si>
  <si>
    <t>Pomfret</t>
  </si>
  <si>
    <t>T163</t>
  </si>
  <si>
    <t>Reading</t>
  </si>
  <si>
    <t>T188</t>
  </si>
  <si>
    <t>Killington</t>
  </si>
  <si>
    <t>Sherburne (Killington)</t>
  </si>
  <si>
    <t>T253</t>
  </si>
  <si>
    <t>Woodstock</t>
  </si>
  <si>
    <t>U076</t>
  </si>
  <si>
    <t>Mountain Views USD</t>
  </si>
  <si>
    <t>Windsor Central Unified Union School District</t>
  </si>
  <si>
    <t>T094</t>
  </si>
  <si>
    <t>Hartland</t>
  </si>
  <si>
    <t>T227</t>
  </si>
  <si>
    <t>Weathersfield</t>
  </si>
  <si>
    <t>T238</t>
  </si>
  <si>
    <t>West Windsor</t>
  </si>
  <si>
    <t>T247</t>
  </si>
  <si>
    <t>U086</t>
  </si>
  <si>
    <t>Mount Ascutney School District</t>
  </si>
  <si>
    <t>Mount Ascutney USD</t>
  </si>
  <si>
    <t>T093</t>
  </si>
  <si>
    <t>Hartford</t>
  </si>
  <si>
    <t>T145</t>
  </si>
  <si>
    <t>Norwich</t>
  </si>
  <si>
    <t>T193</t>
  </si>
  <si>
    <t>Springfield</t>
  </si>
  <si>
    <t>T011</t>
  </si>
  <si>
    <t>Barre City</t>
  </si>
  <si>
    <t>T012</t>
  </si>
  <si>
    <t>Barre Town</t>
  </si>
  <si>
    <t>U097</t>
  </si>
  <si>
    <t>Barre Unified Union School District</t>
  </si>
  <si>
    <t>Barre USD</t>
  </si>
  <si>
    <t>T004</t>
  </si>
  <si>
    <t>Andover</t>
  </si>
  <si>
    <t>T008</t>
  </si>
  <si>
    <t>Baltimore</t>
  </si>
  <si>
    <t>T043</t>
  </si>
  <si>
    <t>Cavendish</t>
  </si>
  <si>
    <t>T047</t>
  </si>
  <si>
    <t>Chester</t>
  </si>
  <si>
    <t>T115</t>
  </si>
  <si>
    <t>Ludlow</t>
  </si>
  <si>
    <t>T133</t>
  </si>
  <si>
    <t>Mt. Holly</t>
  </si>
  <si>
    <t>U077</t>
  </si>
  <si>
    <t>Green Mountain USD</t>
  </si>
  <si>
    <t>Green Mountain Unified School District</t>
  </si>
  <si>
    <t>U083</t>
  </si>
  <si>
    <t>Ludlow-Mt. Holly Unified Union School District</t>
  </si>
  <si>
    <t>T074</t>
  </si>
  <si>
    <t>Fairlee</t>
  </si>
  <si>
    <t>T215</t>
  </si>
  <si>
    <t>Vershire</t>
  </si>
  <si>
    <t>T230</t>
  </si>
  <si>
    <t>West Fairlee</t>
  </si>
  <si>
    <t>U146</t>
  </si>
  <si>
    <t>Rivendell Interstate School District</t>
  </si>
  <si>
    <t>Rivendell Interstate USD</t>
  </si>
  <si>
    <t>T069</t>
  </si>
  <si>
    <t>Essex Junction</t>
  </si>
  <si>
    <t>T069T069</t>
  </si>
  <si>
    <t>T070</t>
  </si>
  <si>
    <t>Essex Town</t>
  </si>
  <si>
    <t>T232</t>
  </si>
  <si>
    <t>Westford</t>
  </si>
  <si>
    <t>U051</t>
  </si>
  <si>
    <t>U051T069</t>
  </si>
  <si>
    <t>Essex-Westford EC USD #051</t>
  </si>
  <si>
    <t>Essex-Westford EC USD</t>
  </si>
  <si>
    <t>T101</t>
  </si>
  <si>
    <t>Ira</t>
  </si>
  <si>
    <t>T125</t>
  </si>
  <si>
    <t>Middletown Springs</t>
  </si>
  <si>
    <t>T158</t>
  </si>
  <si>
    <t>Poultney</t>
  </si>
  <si>
    <t>T160</t>
  </si>
  <si>
    <t>Proctor</t>
  </si>
  <si>
    <t>T174</t>
  </si>
  <si>
    <t>Rutland Town</t>
  </si>
  <si>
    <t>T228</t>
  </si>
  <si>
    <t>Wells</t>
  </si>
  <si>
    <t>T237</t>
  </si>
  <si>
    <t>West Rutland</t>
  </si>
  <si>
    <t>U069</t>
  </si>
  <si>
    <t>Wells Spring USD</t>
  </si>
  <si>
    <t>Wells Spring Unified Union School District</t>
  </si>
  <si>
    <t>U070</t>
  </si>
  <si>
    <t>Quarry Valley USD</t>
  </si>
  <si>
    <t>Quarry Valley Unified Union School District</t>
  </si>
  <si>
    <t>T036</t>
  </si>
  <si>
    <t>Burke</t>
  </si>
  <si>
    <t>T051</t>
  </si>
  <si>
    <t>Concord</t>
  </si>
  <si>
    <t>T116</t>
  </si>
  <si>
    <t>Lunenburg</t>
  </si>
  <si>
    <t>T117</t>
  </si>
  <si>
    <t>Lyndon</t>
  </si>
  <si>
    <t>T135</t>
  </si>
  <si>
    <t>Newark</t>
  </si>
  <si>
    <t>T185</t>
  </si>
  <si>
    <t>Sheffield</t>
  </si>
  <si>
    <t>T203</t>
  </si>
  <si>
    <t>Sutton</t>
  </si>
  <si>
    <t>T240</t>
  </si>
  <si>
    <t>Wheelock</t>
  </si>
  <si>
    <t>U064</t>
  </si>
  <si>
    <t>Kingdom East USD</t>
  </si>
  <si>
    <t>Kingdom East Unified Union School District</t>
  </si>
  <si>
    <t>T142</t>
  </si>
  <si>
    <t>Northfield</t>
  </si>
  <si>
    <t>T146</t>
  </si>
  <si>
    <t>T223</t>
  </si>
  <si>
    <t>T243</t>
  </si>
  <si>
    <t>Williamstown</t>
  </si>
  <si>
    <t>U067</t>
  </si>
  <si>
    <t>Orange Washington USD</t>
  </si>
  <si>
    <t>Echo Valley Community School District</t>
  </si>
  <si>
    <t>Orange Washington Unified Union School District</t>
  </si>
  <si>
    <t>U068</t>
  </si>
  <si>
    <t>Central Vermont USD</t>
  </si>
  <si>
    <t>Paine Mountain School District</t>
  </si>
  <si>
    <t>Central Vermont Unified Union School District</t>
  </si>
  <si>
    <t>T129</t>
  </si>
  <si>
    <t>Montpelier</t>
  </si>
  <si>
    <t>T170</t>
  </si>
  <si>
    <t>Roxbury</t>
  </si>
  <si>
    <t>U071</t>
  </si>
  <si>
    <t>Montpelier-Roxbury USD</t>
  </si>
  <si>
    <t>Montpelier-Roxbury Unified Union School District</t>
  </si>
  <si>
    <t>T112</t>
  </si>
  <si>
    <t>Lincoln</t>
  </si>
  <si>
    <t>Z999</t>
  </si>
  <si>
    <t>Statewide Totals</t>
  </si>
  <si>
    <t>Z999Z999</t>
  </si>
  <si>
    <t>FY26 FINAL v02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</si>
</sst>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(* #,##0_);_(* \(#,##0\);_(* &quot;-&quot;_);_(@_)"/>
    <numFmt numFmtId="43" formatCode="_(* #,##0.00_);_(* \(#,##0.00\);_(* &quot;-&quot;??_);_(@_)"/>
    <numFmt numFmtId="164" formatCode="_(* #,##0.00_);_(* \(#,##0.00\);_(* &quot;-&quot;_);_(@_)"/>
    <numFmt numFmtId="165" formatCode="0#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0"/>
      <color indexed="12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sz val="12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rgb="FF00CCFF"/>
        <bgColor indexed="35"/>
      </patternFill>
    </fill>
    <fill>
      <patternFill patternType="solid">
        <fgColor rgb="FFFF99FF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66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 style="thin">
        <color indexed="64"/>
      </left>
      <right/>
      <top style="thin">
        <color indexed="8"/>
      </top>
      <bottom style="double">
        <color indexed="8"/>
      </bottom>
      <diagonal/>
    </border>
    <border>
      <left/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</cellStyleXfs>
  <cellXfs count="185">
    <xf numFmtId="0" fontId="0" fillId="0" borderId="0" xfId="0"/>
    <xf numFmtId="0" fontId="2" fillId="2" borderId="0" xfId="0" applyFont="1" applyFill="1"/>
    <xf numFmtId="0" fontId="3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2" fillId="4" borderId="0" xfId="0" applyFont="1" applyFill="1" applyAlignment="1">
      <alignment horizontal="center"/>
    </xf>
    <xf numFmtId="0" fontId="5" fillId="5" borderId="1" xfId="0" applyFont="1" applyFill="1" applyBorder="1"/>
    <xf numFmtId="0" fontId="0" fillId="5" borderId="2" xfId="0" applyFill="1" applyBorder="1"/>
    <xf numFmtId="43" fontId="2" fillId="0" borderId="0" xfId="0" applyNumberFormat="1" applyFont="1"/>
    <xf numFmtId="0" fontId="5" fillId="0" borderId="0" xfId="0" applyFont="1"/>
    <xf numFmtId="43" fontId="0" fillId="0" borderId="0" xfId="0" applyNumberFormat="1"/>
    <xf numFmtId="0" fontId="3" fillId="2" borderId="0" xfId="0" applyFont="1" applyFill="1" applyAlignment="1">
      <alignment horizontal="center"/>
    </xf>
    <xf numFmtId="0" fontId="0" fillId="0" borderId="1" xfId="0" applyBorder="1"/>
    <xf numFmtId="0" fontId="0" fillId="0" borderId="2" xfId="0" applyBorder="1"/>
    <xf numFmtId="0" fontId="2" fillId="0" borderId="1" xfId="0" applyFont="1" applyBorder="1"/>
    <xf numFmtId="0" fontId="0" fillId="0" borderId="3" xfId="0" applyBorder="1" applyAlignment="1">
      <alignment horizontal="center"/>
    </xf>
    <xf numFmtId="0" fontId="5" fillId="6" borderId="1" xfId="0" applyFont="1" applyFill="1" applyBorder="1"/>
    <xf numFmtId="0" fontId="0" fillId="6" borderId="4" xfId="0" applyFill="1" applyBorder="1"/>
    <xf numFmtId="0" fontId="0" fillId="6" borderId="2" xfId="0" applyFill="1" applyBorder="1"/>
    <xf numFmtId="0" fontId="5" fillId="7" borderId="1" xfId="0" applyFont="1" applyFill="1" applyBorder="1"/>
    <xf numFmtId="0" fontId="0" fillId="7" borderId="2" xfId="0" applyFill="1" applyBorder="1"/>
    <xf numFmtId="0" fontId="5" fillId="8" borderId="1" xfId="0" applyFont="1" applyFill="1" applyBorder="1"/>
    <xf numFmtId="0" fontId="0" fillId="8" borderId="2" xfId="0" applyFill="1" applyBorder="1"/>
    <xf numFmtId="0" fontId="5" fillId="9" borderId="1" xfId="0" applyFont="1" applyFill="1" applyBorder="1"/>
    <xf numFmtId="0" fontId="0" fillId="9" borderId="4" xfId="0" applyFill="1" applyBorder="1"/>
    <xf numFmtId="0" fontId="0" fillId="9" borderId="2" xfId="0" applyFill="1" applyBorder="1"/>
    <xf numFmtId="0" fontId="5" fillId="10" borderId="1" xfId="0" applyFont="1" applyFill="1" applyBorder="1"/>
    <xf numFmtId="0" fontId="0" fillId="10" borderId="4" xfId="0" applyFill="1" applyBorder="1"/>
    <xf numFmtId="0" fontId="0" fillId="10" borderId="2" xfId="0" applyFill="1" applyBorder="1"/>
    <xf numFmtId="0" fontId="0" fillId="0" borderId="3" xfId="0" applyBorder="1"/>
    <xf numFmtId="0" fontId="0" fillId="0" borderId="5" xfId="0" applyBorder="1"/>
    <xf numFmtId="0" fontId="2" fillId="0" borderId="6" xfId="0" applyFont="1" applyBorder="1"/>
    <xf numFmtId="0" fontId="2" fillId="11" borderId="6" xfId="0" applyFont="1" applyFill="1" applyBorder="1"/>
    <xf numFmtId="0" fontId="2" fillId="0" borderId="7" xfId="0" applyFont="1" applyBorder="1" applyAlignment="1">
      <alignment horizontal="center"/>
    </xf>
    <xf numFmtId="0" fontId="2" fillId="6" borderId="7" xfId="0" applyFont="1" applyFill="1" applyBorder="1"/>
    <xf numFmtId="0" fontId="0" fillId="6" borderId="8" xfId="0" applyFill="1" applyBorder="1"/>
    <xf numFmtId="0" fontId="2" fillId="7" borderId="7" xfId="0" applyFont="1" applyFill="1" applyBorder="1"/>
    <xf numFmtId="0" fontId="0" fillId="7" borderId="8" xfId="0" applyFill="1" applyBorder="1"/>
    <xf numFmtId="0" fontId="2" fillId="8" borderId="7" xfId="0" applyFont="1" applyFill="1" applyBorder="1"/>
    <xf numFmtId="0" fontId="0" fillId="8" borderId="8" xfId="0" applyFill="1" applyBorder="1"/>
    <xf numFmtId="0" fontId="2" fillId="9" borderId="7" xfId="0" applyFont="1" applyFill="1" applyBorder="1"/>
    <xf numFmtId="0" fontId="0" fillId="9" borderId="8" xfId="0" applyFill="1" applyBorder="1"/>
    <xf numFmtId="0" fontId="2" fillId="10" borderId="7" xfId="0" applyFont="1" applyFill="1" applyBorder="1"/>
    <xf numFmtId="0" fontId="0" fillId="10" borderId="8" xfId="0" applyFill="1" applyBorder="1"/>
    <xf numFmtId="0" fontId="2" fillId="0" borderId="7" xfId="0" applyFont="1" applyBorder="1"/>
    <xf numFmtId="0" fontId="0" fillId="0" borderId="8" xfId="0" applyBorder="1"/>
    <xf numFmtId="0" fontId="2" fillId="0" borderId="9" xfId="0" applyFont="1" applyBorder="1"/>
    <xf numFmtId="0" fontId="2" fillId="11" borderId="9" xfId="0" applyFont="1" applyFill="1" applyBorder="1" applyAlignment="1">
      <alignment horizontal="center"/>
    </xf>
    <xf numFmtId="0" fontId="0" fillId="6" borderId="7" xfId="0" applyFill="1" applyBorder="1"/>
    <xf numFmtId="0" fontId="0" fillId="7" borderId="7" xfId="0" applyFill="1" applyBorder="1"/>
    <xf numFmtId="0" fontId="0" fillId="9" borderId="7" xfId="0" applyFill="1" applyBorder="1"/>
    <xf numFmtId="0" fontId="0" fillId="10" borderId="7" xfId="0" applyFill="1" applyBorder="1"/>
    <xf numFmtId="0" fontId="0" fillId="0" borderId="7" xfId="0" applyBorder="1"/>
    <xf numFmtId="0" fontId="2" fillId="11" borderId="9" xfId="0" applyFont="1" applyFill="1" applyBorder="1"/>
    <xf numFmtId="0" fontId="2" fillId="6" borderId="8" xfId="0" applyFont="1" applyFill="1" applyBorder="1"/>
    <xf numFmtId="0" fontId="2" fillId="7" borderId="8" xfId="0" applyFont="1" applyFill="1" applyBorder="1"/>
    <xf numFmtId="0" fontId="2" fillId="8" borderId="8" xfId="0" applyFont="1" applyFill="1" applyBorder="1"/>
    <xf numFmtId="0" fontId="2" fillId="9" borderId="8" xfId="0" applyFont="1" applyFill="1" applyBorder="1"/>
    <xf numFmtId="0" fontId="2" fillId="10" borderId="8" xfId="0" applyFont="1" applyFill="1" applyBorder="1"/>
    <xf numFmtId="0" fontId="2" fillId="0" borderId="8" xfId="0" applyFont="1" applyBorder="1"/>
    <xf numFmtId="41" fontId="2" fillId="11" borderId="9" xfId="0" applyNumberFormat="1" applyFont="1" applyFill="1" applyBorder="1"/>
    <xf numFmtId="0" fontId="0" fillId="3" borderId="0" xfId="0" applyFill="1"/>
    <xf numFmtId="0" fontId="0" fillId="0" borderId="10" xfId="0" applyBorder="1" applyAlignment="1">
      <alignment horizontal="center"/>
    </xf>
    <xf numFmtId="0" fontId="0" fillId="8" borderId="7" xfId="0" applyFill="1" applyBorder="1"/>
    <xf numFmtId="0" fontId="2" fillId="0" borderId="11" xfId="0" applyFont="1" applyBorder="1"/>
    <xf numFmtId="41" fontId="2" fillId="11" borderId="11" xfId="0" applyNumberFormat="1" applyFont="1" applyFill="1" applyBorder="1"/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14" xfId="0" applyFont="1" applyBorder="1"/>
    <xf numFmtId="0" fontId="2" fillId="0" borderId="15" xfId="0" applyFont="1" applyBorder="1"/>
    <xf numFmtId="39" fontId="6" fillId="0" borderId="16" xfId="0" applyNumberFormat="1" applyFont="1" applyBorder="1"/>
    <xf numFmtId="39" fontId="6" fillId="0" borderId="17" xfId="0" applyNumberFormat="1" applyFont="1" applyBorder="1"/>
    <xf numFmtId="39" fontId="6" fillId="0" borderId="18" xfId="0" applyNumberFormat="1" applyFont="1" applyBorder="1"/>
    <xf numFmtId="39" fontId="6" fillId="0" borderId="19" xfId="0" applyNumberFormat="1" applyFont="1" applyBorder="1"/>
    <xf numFmtId="0" fontId="2" fillId="2" borderId="0" xfId="0" applyFont="1" applyFill="1" applyAlignment="1">
      <alignment horizontal="fill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5" fillId="0" borderId="21" xfId="0" applyFont="1" applyBorder="1"/>
    <xf numFmtId="0" fontId="2" fillId="0" borderId="22" xfId="0" applyFont="1" applyBorder="1"/>
    <xf numFmtId="164" fontId="2" fillId="0" borderId="7" xfId="0" applyNumberFormat="1" applyFont="1" applyBorder="1"/>
    <xf numFmtId="164" fontId="2" fillId="0" borderId="8" xfId="0" applyNumberFormat="1" applyFont="1" applyBorder="1"/>
    <xf numFmtId="43" fontId="2" fillId="0" borderId="0" xfId="1" applyFont="1" applyBorder="1"/>
    <xf numFmtId="0" fontId="7" fillId="2" borderId="0" xfId="0" applyFont="1" applyFill="1"/>
    <xf numFmtId="37" fontId="7" fillId="2" borderId="0" xfId="0" applyNumberFormat="1" applyFont="1" applyFill="1" applyAlignment="1">
      <alignment horizontal="center"/>
    </xf>
    <xf numFmtId="1" fontId="7" fillId="2" borderId="0" xfId="3" applyNumberFormat="1" applyFont="1" applyFill="1" applyAlignment="1">
      <alignment horizontal="center"/>
    </xf>
    <xf numFmtId="1" fontId="7" fillId="2" borderId="7" xfId="3" applyNumberFormat="1" applyFont="1" applyFill="1" applyBorder="1" applyAlignment="1">
      <alignment horizontal="center"/>
    </xf>
    <xf numFmtId="1" fontId="7" fillId="2" borderId="8" xfId="3" applyNumberFormat="1" applyFont="1" applyFill="1" applyBorder="1" applyAlignment="1">
      <alignment horizontal="center"/>
    </xf>
    <xf numFmtId="1" fontId="6" fillId="2" borderId="0" xfId="3" applyNumberFormat="1" applyFont="1" applyFill="1" applyAlignment="1">
      <alignment horizontal="center"/>
    </xf>
    <xf numFmtId="1" fontId="6" fillId="2" borderId="8" xfId="3" applyNumberFormat="1" applyFont="1" applyFill="1" applyBorder="1" applyAlignment="1">
      <alignment horizontal="center"/>
    </xf>
    <xf numFmtId="41" fontId="9" fillId="0" borderId="1" xfId="0" applyNumberFormat="1" applyFont="1" applyBorder="1"/>
    <xf numFmtId="0" fontId="9" fillId="0" borderId="2" xfId="0" applyFont="1" applyBorder="1"/>
    <xf numFmtId="0" fontId="10" fillId="0" borderId="1" xfId="0" applyFont="1" applyBorder="1"/>
    <xf numFmtId="41" fontId="9" fillId="0" borderId="4" xfId="0" applyNumberFormat="1" applyFont="1" applyBorder="1"/>
    <xf numFmtId="165" fontId="2" fillId="0" borderId="23" xfId="3" applyNumberFormat="1" applyFont="1" applyBorder="1" applyAlignment="1">
      <alignment horizontal="center"/>
    </xf>
    <xf numFmtId="164" fontId="2" fillId="0" borderId="0" xfId="0" applyNumberFormat="1" applyFont="1"/>
    <xf numFmtId="10" fontId="2" fillId="0" borderId="8" xfId="2" applyNumberFormat="1" applyFont="1" applyBorder="1"/>
    <xf numFmtId="0" fontId="2" fillId="6" borderId="1" xfId="0" applyFont="1" applyFill="1" applyBorder="1"/>
    <xf numFmtId="0" fontId="2" fillId="6" borderId="2" xfId="0" applyFont="1" applyFill="1" applyBorder="1"/>
    <xf numFmtId="41" fontId="9" fillId="6" borderId="1" xfId="0" applyNumberFormat="1" applyFont="1" applyFill="1" applyBorder="1"/>
    <xf numFmtId="0" fontId="9" fillId="6" borderId="2" xfId="0" applyFont="1" applyFill="1" applyBorder="1"/>
    <xf numFmtId="0" fontId="10" fillId="6" borderId="1" xfId="0" applyFont="1" applyFill="1" applyBorder="1"/>
    <xf numFmtId="41" fontId="9" fillId="6" borderId="4" xfId="0" applyNumberFormat="1" applyFont="1" applyFill="1" applyBorder="1"/>
    <xf numFmtId="165" fontId="2" fillId="6" borderId="23" xfId="3" applyNumberFormat="1" applyFont="1" applyFill="1" applyBorder="1" applyAlignment="1">
      <alignment horizontal="center"/>
    </xf>
    <xf numFmtId="0" fontId="0" fillId="2" borderId="0" xfId="0" applyFill="1"/>
    <xf numFmtId="164" fontId="2" fillId="6" borderId="7" xfId="0" applyNumberFormat="1" applyFont="1" applyFill="1" applyBorder="1"/>
    <xf numFmtId="164" fontId="2" fillId="6" borderId="8" xfId="0" applyNumberFormat="1" applyFont="1" applyFill="1" applyBorder="1"/>
    <xf numFmtId="164" fontId="2" fillId="6" borderId="0" xfId="0" applyNumberFormat="1" applyFont="1" applyFill="1"/>
    <xf numFmtId="43" fontId="2" fillId="6" borderId="0" xfId="1" applyFont="1" applyFill="1" applyBorder="1"/>
    <xf numFmtId="10" fontId="2" fillId="6" borderId="0" xfId="2" applyNumberFormat="1" applyFont="1" applyFill="1" applyBorder="1"/>
    <xf numFmtId="0" fontId="2" fillId="12" borderId="1" xfId="0" applyFont="1" applyFill="1" applyBorder="1"/>
    <xf numFmtId="0" fontId="2" fillId="12" borderId="2" xfId="0" applyFont="1" applyFill="1" applyBorder="1"/>
    <xf numFmtId="41" fontId="9" fillId="12" borderId="1" xfId="0" applyNumberFormat="1" applyFont="1" applyFill="1" applyBorder="1"/>
    <xf numFmtId="0" fontId="9" fillId="12" borderId="2" xfId="0" applyFont="1" applyFill="1" applyBorder="1"/>
    <xf numFmtId="0" fontId="10" fillId="12" borderId="1" xfId="0" applyFont="1" applyFill="1" applyBorder="1"/>
    <xf numFmtId="41" fontId="9" fillId="12" borderId="4" xfId="0" applyNumberFormat="1" applyFont="1" applyFill="1" applyBorder="1"/>
    <xf numFmtId="165" fontId="2" fillId="12" borderId="23" xfId="3" applyNumberFormat="1" applyFont="1" applyFill="1" applyBorder="1" applyAlignment="1">
      <alignment horizontal="center"/>
    </xf>
    <xf numFmtId="164" fontId="2" fillId="12" borderId="7" xfId="0" applyNumberFormat="1" applyFont="1" applyFill="1" applyBorder="1"/>
    <xf numFmtId="164" fontId="2" fillId="12" borderId="8" xfId="0" applyNumberFormat="1" applyFont="1" applyFill="1" applyBorder="1"/>
    <xf numFmtId="164" fontId="2" fillId="12" borderId="0" xfId="0" applyNumberFormat="1" applyFont="1" applyFill="1"/>
    <xf numFmtId="43" fontId="2" fillId="12" borderId="0" xfId="1" applyFont="1" applyFill="1" applyBorder="1"/>
    <xf numFmtId="0" fontId="9" fillId="0" borderId="1" xfId="0" applyFont="1" applyBorder="1"/>
    <xf numFmtId="10" fontId="2" fillId="0" borderId="0" xfId="2" applyNumberFormat="1" applyFont="1" applyBorder="1"/>
    <xf numFmtId="164" fontId="0" fillId="13" borderId="7" xfId="0" applyNumberFormat="1" applyFill="1" applyBorder="1"/>
    <xf numFmtId="164" fontId="0" fillId="13" borderId="8" xfId="0" applyNumberFormat="1" applyFill="1" applyBorder="1"/>
    <xf numFmtId="164" fontId="0" fillId="13" borderId="0" xfId="0" applyNumberFormat="1" applyFill="1"/>
    <xf numFmtId="43" fontId="2" fillId="13" borderId="0" xfId="1" applyFont="1" applyFill="1" applyBorder="1"/>
    <xf numFmtId="164" fontId="2" fillId="13" borderId="8" xfId="0" applyNumberFormat="1" applyFont="1" applyFill="1" applyBorder="1"/>
    <xf numFmtId="0" fontId="0" fillId="6" borderId="1" xfId="0" applyFill="1" applyBorder="1"/>
    <xf numFmtId="0" fontId="2" fillId="14" borderId="1" xfId="0" applyFont="1" applyFill="1" applyBorder="1"/>
    <xf numFmtId="0" fontId="2" fillId="14" borderId="2" xfId="0" applyFont="1" applyFill="1" applyBorder="1"/>
    <xf numFmtId="41" fontId="9" fillId="14" borderId="1" xfId="0" applyNumberFormat="1" applyFont="1" applyFill="1" applyBorder="1"/>
    <xf numFmtId="0" fontId="9" fillId="14" borderId="2" xfId="0" applyFont="1" applyFill="1" applyBorder="1"/>
    <xf numFmtId="0" fontId="10" fillId="14" borderId="1" xfId="0" applyFont="1" applyFill="1" applyBorder="1"/>
    <xf numFmtId="41" fontId="9" fillId="14" borderId="4" xfId="0" applyNumberFormat="1" applyFont="1" applyFill="1" applyBorder="1"/>
    <xf numFmtId="165" fontId="2" fillId="14" borderId="23" xfId="3" applyNumberFormat="1" applyFont="1" applyFill="1" applyBorder="1" applyAlignment="1">
      <alignment horizontal="center"/>
    </xf>
    <xf numFmtId="164" fontId="2" fillId="14" borderId="7" xfId="0" applyNumberFormat="1" applyFont="1" applyFill="1" applyBorder="1"/>
    <xf numFmtId="164" fontId="2" fillId="14" borderId="8" xfId="0" applyNumberFormat="1" applyFont="1" applyFill="1" applyBorder="1"/>
    <xf numFmtId="164" fontId="2" fillId="14" borderId="0" xfId="0" applyNumberFormat="1" applyFont="1" applyFill="1"/>
    <xf numFmtId="43" fontId="2" fillId="14" borderId="0" xfId="1" applyFont="1" applyFill="1" applyBorder="1"/>
    <xf numFmtId="0" fontId="2" fillId="15" borderId="1" xfId="0" applyFont="1" applyFill="1" applyBorder="1"/>
    <xf numFmtId="0" fontId="2" fillId="15" borderId="2" xfId="0" applyFont="1" applyFill="1" applyBorder="1"/>
    <xf numFmtId="41" fontId="9" fillId="15" borderId="1" xfId="0" applyNumberFormat="1" applyFont="1" applyFill="1" applyBorder="1"/>
    <xf numFmtId="0" fontId="9" fillId="15" borderId="2" xfId="0" applyFont="1" applyFill="1" applyBorder="1"/>
    <xf numFmtId="0" fontId="10" fillId="15" borderId="1" xfId="0" applyFont="1" applyFill="1" applyBorder="1"/>
    <xf numFmtId="41" fontId="9" fillId="15" borderId="4" xfId="0" applyNumberFormat="1" applyFont="1" applyFill="1" applyBorder="1"/>
    <xf numFmtId="165" fontId="2" fillId="15" borderId="23" xfId="3" applyNumberFormat="1" applyFont="1" applyFill="1" applyBorder="1" applyAlignment="1">
      <alignment horizontal="center"/>
    </xf>
    <xf numFmtId="164" fontId="2" fillId="16" borderId="7" xfId="0" applyNumberFormat="1" applyFont="1" applyFill="1" applyBorder="1"/>
    <xf numFmtId="164" fontId="2" fillId="16" borderId="8" xfId="0" applyNumberFormat="1" applyFont="1" applyFill="1" applyBorder="1"/>
    <xf numFmtId="164" fontId="2" fillId="16" borderId="0" xfId="0" applyNumberFormat="1" applyFont="1" applyFill="1"/>
    <xf numFmtId="43" fontId="2" fillId="16" borderId="0" xfId="1" applyFont="1" applyFill="1" applyBorder="1"/>
    <xf numFmtId="10" fontId="2" fillId="13" borderId="0" xfId="2" applyNumberFormat="1" applyFont="1" applyFill="1" applyBorder="1"/>
    <xf numFmtId="10" fontId="2" fillId="13" borderId="8" xfId="2" applyNumberFormat="1" applyFont="1" applyFill="1" applyBorder="1"/>
    <xf numFmtId="0" fontId="2" fillId="0" borderId="2" xfId="0" applyFont="1" applyBorder="1"/>
    <xf numFmtId="165" fontId="2" fillId="6" borderId="2" xfId="3" applyNumberFormat="1" applyFont="1" applyFill="1" applyBorder="1" applyAlignment="1">
      <alignment horizontal="center"/>
    </xf>
    <xf numFmtId="165" fontId="2" fillId="0" borderId="2" xfId="3" applyNumberFormat="1" applyFont="1" applyBorder="1" applyAlignment="1">
      <alignment horizontal="center"/>
    </xf>
    <xf numFmtId="165" fontId="2" fillId="12" borderId="2" xfId="3" applyNumberFormat="1" applyFont="1" applyFill="1" applyBorder="1" applyAlignment="1">
      <alignment horizontal="center"/>
    </xf>
    <xf numFmtId="0" fontId="2" fillId="17" borderId="1" xfId="0" applyFont="1" applyFill="1" applyBorder="1"/>
    <xf numFmtId="0" fontId="2" fillId="17" borderId="2" xfId="0" applyFont="1" applyFill="1" applyBorder="1"/>
    <xf numFmtId="41" fontId="9" fillId="17" borderId="1" xfId="0" applyNumberFormat="1" applyFont="1" applyFill="1" applyBorder="1"/>
    <xf numFmtId="0" fontId="9" fillId="17" borderId="2" xfId="0" applyFont="1" applyFill="1" applyBorder="1"/>
    <xf numFmtId="0" fontId="10" fillId="17" borderId="1" xfId="0" applyFont="1" applyFill="1" applyBorder="1"/>
    <xf numFmtId="41" fontId="9" fillId="17" borderId="4" xfId="0" applyNumberFormat="1" applyFont="1" applyFill="1" applyBorder="1"/>
    <xf numFmtId="165" fontId="2" fillId="17" borderId="23" xfId="3" applyNumberFormat="1" applyFont="1" applyFill="1" applyBorder="1" applyAlignment="1">
      <alignment horizontal="center"/>
    </xf>
    <xf numFmtId="164" fontId="2" fillId="17" borderId="7" xfId="0" applyNumberFormat="1" applyFont="1" applyFill="1" applyBorder="1"/>
    <xf numFmtId="164" fontId="2" fillId="17" borderId="8" xfId="0" applyNumberFormat="1" applyFont="1" applyFill="1" applyBorder="1"/>
    <xf numFmtId="164" fontId="2" fillId="17" borderId="0" xfId="0" applyNumberFormat="1" applyFont="1" applyFill="1"/>
    <xf numFmtId="43" fontId="2" fillId="17" borderId="0" xfId="1" applyFont="1" applyFill="1" applyBorder="1"/>
    <xf numFmtId="0" fontId="5" fillId="2" borderId="0" xfId="0" applyFont="1" applyFill="1"/>
    <xf numFmtId="43" fontId="2" fillId="0" borderId="0" xfId="1" applyFont="1" applyFill="1" applyAlignment="1"/>
    <xf numFmtId="10" fontId="2" fillId="3" borderId="0" xfId="2" applyNumberFormat="1" applyFont="1" applyFill="1" applyBorder="1"/>
    <xf numFmtId="165" fontId="2" fillId="6" borderId="22" xfId="3" applyNumberFormat="1" applyFont="1" applyFill="1" applyBorder="1" applyAlignment="1">
      <alignment horizontal="center"/>
    </xf>
    <xf numFmtId="0" fontId="0" fillId="2" borderId="7" xfId="0" applyFill="1" applyBorder="1"/>
    <xf numFmtId="165" fontId="2" fillId="17" borderId="2" xfId="3" applyNumberFormat="1" applyFont="1" applyFill="1" applyBorder="1" applyAlignment="1">
      <alignment horizontal="center"/>
    </xf>
    <xf numFmtId="0" fontId="5" fillId="2" borderId="1" xfId="0" applyFont="1" applyFill="1" applyBorder="1"/>
    <xf numFmtId="0" fontId="5" fillId="2" borderId="4" xfId="0" applyFont="1" applyFill="1" applyBorder="1"/>
    <xf numFmtId="0" fontId="2" fillId="2" borderId="4" xfId="0" applyFont="1" applyFill="1" applyBorder="1"/>
    <xf numFmtId="0" fontId="9" fillId="2" borderId="4" xfId="0" applyFont="1" applyFill="1" applyBorder="1"/>
    <xf numFmtId="164" fontId="2" fillId="2" borderId="0" xfId="0" applyNumberFormat="1" applyFont="1" applyFill="1"/>
    <xf numFmtId="164" fontId="2" fillId="2" borderId="10" xfId="0" applyNumberFormat="1" applyFont="1" applyFill="1" applyBorder="1"/>
    <xf numFmtId="164" fontId="2" fillId="2" borderId="24" xfId="0" applyNumberFormat="1" applyFont="1" applyFill="1" applyBorder="1"/>
    <xf numFmtId="39" fontId="2" fillId="2" borderId="25" xfId="0" applyNumberFormat="1" applyFont="1" applyFill="1" applyBorder="1"/>
    <xf numFmtId="39" fontId="2" fillId="2" borderId="24" xfId="0" applyNumberFormat="1" applyFont="1" applyFill="1" applyBorder="1"/>
  </cellXfs>
  <cellStyles count="4">
    <cellStyle name="Comma" xfId="1" builtinId="3"/>
    <cellStyle name="Normal" xfId="0" builtinId="0"/>
    <cellStyle name="Normal_FY2002_EqPup_6" xfId="3" xr:uid="{B3A88C00-03AC-4059-97C1-CBE6CC3DCADE}"/>
    <cellStyle name="Percent" xfId="2" builtinId="5"/>
  </cellStyles>
  <dxfs count="70"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ill>
        <patternFill>
          <bgColor rgb="FFFF66FF"/>
        </patternFill>
      </fill>
    </dxf>
    <dxf>
      <font>
        <b/>
        <i val="0"/>
        <color rgb="FFFF0000"/>
      </font>
      <fill>
        <patternFill>
          <bgColor rgb="FFFFFF00"/>
        </patternFill>
      </fill>
    </dxf>
    <dxf>
      <font>
        <b/>
        <i val="0"/>
        <color rgb="FFFF0000"/>
      </font>
      <fill>
        <patternFill>
          <bgColor rgb="FFFFFF00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  <dxf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3AA4F-4A5E-4202-9EAB-4062A22A5619}">
  <dimension ref="A1:AK578"/>
  <sheetViews>
    <sheetView tabSelected="1" zoomScale="85" zoomScaleNormal="85" workbookViewId="0">
      <pane xSplit="8" ySplit="16" topLeftCell="I17" activePane="bottomRight" state="frozen"/>
      <selection pane="topRight" activeCell="I1" sqref="I1"/>
      <selection pane="bottomLeft" activeCell="A17" sqref="A17"/>
      <selection pane="bottomRight" activeCell="B7" sqref="B7"/>
    </sheetView>
  </sheetViews>
  <sheetFormatPr defaultRowHeight="14.5" x14ac:dyDescent="0.35"/>
  <cols>
    <col min="1" max="1" width="7.1796875" customWidth="1"/>
    <col min="2" max="2" width="10.453125" customWidth="1"/>
    <col min="3" max="6" width="0.7265625" customWidth="1"/>
    <col min="7" max="7" width="4.7265625" customWidth="1"/>
    <col min="8" max="8" width="2.1796875" customWidth="1"/>
    <col min="9" max="9" width="10.26953125" customWidth="1"/>
    <col min="10" max="10" width="10.81640625" customWidth="1"/>
    <col min="11" max="11" width="10.26953125" bestFit="1" customWidth="1"/>
    <col min="12" max="12" width="10.81640625" customWidth="1"/>
    <col min="13" max="13" width="9.453125" customWidth="1"/>
    <col min="14" max="14" width="10.81640625" customWidth="1"/>
    <col min="15" max="15" width="9.453125" customWidth="1"/>
    <col min="16" max="16" width="10.81640625" customWidth="1"/>
    <col min="17" max="17" width="10.54296875" bestFit="1" customWidth="1"/>
    <col min="18" max="18" width="10.81640625" customWidth="1"/>
    <col min="19" max="19" width="9.453125" customWidth="1"/>
    <col min="20" max="20" width="10.81640625" customWidth="1"/>
    <col min="21" max="21" width="9.453125" customWidth="1"/>
    <col min="22" max="22" width="10.81640625" customWidth="1"/>
    <col min="23" max="23" width="9.453125" customWidth="1"/>
    <col min="24" max="24" width="10.81640625" customWidth="1"/>
    <col min="25" max="25" width="9.453125" customWidth="1"/>
    <col min="26" max="26" width="10.81640625" customWidth="1"/>
    <col min="27" max="27" width="9.453125" customWidth="1"/>
    <col min="28" max="28" width="10.81640625" customWidth="1"/>
    <col min="29" max="29" width="9.453125" customWidth="1"/>
    <col min="30" max="31" width="11.54296875" bestFit="1" customWidth="1"/>
    <col min="32" max="33" width="11.54296875" customWidth="1"/>
    <col min="35" max="37" width="12" style="5" customWidth="1"/>
  </cols>
  <sheetData>
    <row r="1" spans="1:37" x14ac:dyDescent="0.35">
      <c r="H1" s="1"/>
      <c r="K1" s="2"/>
      <c r="M1" s="2"/>
      <c r="O1" s="2"/>
      <c r="Q1" s="2"/>
      <c r="S1" s="2"/>
      <c r="U1" s="2"/>
      <c r="W1" s="2"/>
      <c r="Y1" s="2"/>
      <c r="AA1" s="2"/>
      <c r="AC1" s="2"/>
      <c r="AE1" s="2"/>
      <c r="AF1" s="2"/>
      <c r="AG1" s="2"/>
      <c r="AI1"/>
      <c r="AJ1" s="3" t="s">
        <v>0</v>
      </c>
      <c r="AK1" s="4"/>
    </row>
    <row r="2" spans="1:37" x14ac:dyDescent="0.35">
      <c r="H2" s="1"/>
      <c r="I2" s="5"/>
      <c r="J2" s="5"/>
      <c r="L2" s="5"/>
      <c r="N2" s="5"/>
      <c r="P2" s="5"/>
      <c r="R2" s="5"/>
      <c r="T2" s="5"/>
      <c r="V2" s="5"/>
      <c r="X2" s="5"/>
      <c r="Z2" s="5"/>
      <c r="AB2" s="5"/>
      <c r="AD2" s="5"/>
      <c r="AI2"/>
      <c r="AJ2" s="6">
        <v>-1E-4</v>
      </c>
    </row>
    <row r="3" spans="1:37" x14ac:dyDescent="0.35">
      <c r="A3" s="7" t="s">
        <v>753</v>
      </c>
      <c r="B3" s="8"/>
      <c r="H3" s="1"/>
      <c r="I3" s="9"/>
      <c r="J3" s="5"/>
      <c r="L3" s="5"/>
      <c r="N3" s="5"/>
      <c r="P3" s="5"/>
      <c r="R3" s="5"/>
      <c r="T3" s="5"/>
      <c r="V3" s="5"/>
      <c r="X3" s="5"/>
      <c r="Z3" s="5"/>
      <c r="AB3" s="5"/>
      <c r="AD3" s="5"/>
    </row>
    <row r="4" spans="1:37" x14ac:dyDescent="0.35">
      <c r="A4" s="10"/>
      <c r="C4" s="11"/>
      <c r="D4" s="11"/>
      <c r="E4" s="11"/>
      <c r="F4" s="11"/>
      <c r="H4" s="12"/>
      <c r="I4" s="2"/>
    </row>
    <row r="5" spans="1:37" x14ac:dyDescent="0.35">
      <c r="H5" s="1"/>
      <c r="I5" s="5"/>
    </row>
    <row r="6" spans="1:37" x14ac:dyDescent="0.35">
      <c r="H6" s="1"/>
      <c r="Z6" s="10"/>
      <c r="AD6" s="13" t="s">
        <v>1</v>
      </c>
      <c r="AE6" s="14"/>
      <c r="AF6" s="15" t="s">
        <v>2</v>
      </c>
      <c r="AG6" s="14"/>
    </row>
    <row r="7" spans="1:37" x14ac:dyDescent="0.35">
      <c r="H7" s="1"/>
      <c r="I7" s="16"/>
      <c r="J7" s="17" t="s">
        <v>3</v>
      </c>
      <c r="K7" s="18"/>
      <c r="L7" s="18"/>
      <c r="M7" s="18"/>
      <c r="N7" s="18"/>
      <c r="O7" s="19"/>
      <c r="P7" s="20" t="s">
        <v>4</v>
      </c>
      <c r="Q7" s="21"/>
      <c r="R7" s="22" t="s">
        <v>5</v>
      </c>
      <c r="S7" s="23"/>
      <c r="T7" s="24" t="s">
        <v>6</v>
      </c>
      <c r="U7" s="25"/>
      <c r="V7" s="25"/>
      <c r="W7" s="25"/>
      <c r="X7" s="25"/>
      <c r="Y7" s="26"/>
      <c r="Z7" s="27" t="s">
        <v>7</v>
      </c>
      <c r="AA7" s="28"/>
      <c r="AB7" s="28"/>
      <c r="AC7" s="29"/>
      <c r="AD7" s="30"/>
      <c r="AE7" s="31"/>
      <c r="AG7" s="31"/>
      <c r="AI7" s="32"/>
      <c r="AJ7" s="32"/>
      <c r="AK7" s="33"/>
    </row>
    <row r="8" spans="1:37" x14ac:dyDescent="0.35">
      <c r="H8" s="1"/>
      <c r="I8" s="34" t="s">
        <v>8</v>
      </c>
      <c r="J8" s="35"/>
      <c r="K8" s="36"/>
      <c r="L8" s="35"/>
      <c r="M8" s="36"/>
      <c r="N8" s="35"/>
      <c r="O8" s="36"/>
      <c r="P8" s="37"/>
      <c r="Q8" s="38"/>
      <c r="R8" s="39"/>
      <c r="S8" s="40"/>
      <c r="T8" s="41" t="s">
        <v>9</v>
      </c>
      <c r="U8" s="42"/>
      <c r="V8" s="41" t="s">
        <v>9</v>
      </c>
      <c r="W8" s="42"/>
      <c r="X8" s="41" t="s">
        <v>9</v>
      </c>
      <c r="Y8" s="42"/>
      <c r="Z8" s="43" t="s">
        <v>10</v>
      </c>
      <c r="AA8" s="44"/>
      <c r="AB8" s="43" t="s">
        <v>10</v>
      </c>
      <c r="AC8" s="44"/>
      <c r="AD8" s="45" t="s">
        <v>11</v>
      </c>
      <c r="AE8" s="46"/>
      <c r="AF8" s="45" t="s">
        <v>11</v>
      </c>
      <c r="AG8" s="46"/>
      <c r="AI8" s="47"/>
      <c r="AJ8" s="47"/>
      <c r="AK8" s="48" t="s">
        <v>12</v>
      </c>
    </row>
    <row r="9" spans="1:37" x14ac:dyDescent="0.35">
      <c r="A9" s="5"/>
      <c r="H9" s="1"/>
      <c r="I9" s="34" t="s">
        <v>13</v>
      </c>
      <c r="J9" s="49" t="s">
        <v>14</v>
      </c>
      <c r="K9" s="36"/>
      <c r="L9" s="49" t="s">
        <v>15</v>
      </c>
      <c r="M9" s="36"/>
      <c r="N9" s="49" t="s">
        <v>16</v>
      </c>
      <c r="O9" s="36"/>
      <c r="P9" s="50" t="s">
        <v>17</v>
      </c>
      <c r="Q9" s="38"/>
      <c r="R9" s="39" t="s">
        <v>18</v>
      </c>
      <c r="S9" s="40"/>
      <c r="T9" s="51" t="s">
        <v>19</v>
      </c>
      <c r="U9" s="42"/>
      <c r="V9" s="51" t="s">
        <v>20</v>
      </c>
      <c r="W9" s="42"/>
      <c r="X9" s="51" t="s">
        <v>21</v>
      </c>
      <c r="Y9" s="42"/>
      <c r="Z9" s="52" t="s">
        <v>22</v>
      </c>
      <c r="AA9" s="44"/>
      <c r="AB9" s="52" t="s">
        <v>22</v>
      </c>
      <c r="AC9" s="44"/>
      <c r="AD9" s="53"/>
      <c r="AE9" s="46"/>
      <c r="AF9" s="53"/>
      <c r="AG9" s="46"/>
      <c r="AI9" s="47"/>
      <c r="AJ9" s="47"/>
      <c r="AK9" s="54" t="s">
        <v>23</v>
      </c>
    </row>
    <row r="10" spans="1:37" x14ac:dyDescent="0.35">
      <c r="H10" s="1"/>
      <c r="I10" s="34" t="s">
        <v>24</v>
      </c>
      <c r="J10" s="35"/>
      <c r="K10" s="55"/>
      <c r="L10" s="35"/>
      <c r="M10" s="55"/>
      <c r="N10" s="35"/>
      <c r="O10" s="55"/>
      <c r="P10" s="37"/>
      <c r="Q10" s="56"/>
      <c r="R10" s="39"/>
      <c r="S10" s="57"/>
      <c r="T10" s="41"/>
      <c r="U10" s="58"/>
      <c r="V10" s="41"/>
      <c r="W10" s="58"/>
      <c r="X10" s="41"/>
      <c r="Y10" s="58"/>
      <c r="Z10" s="43" t="s">
        <v>25</v>
      </c>
      <c r="AA10" s="59"/>
      <c r="AB10" s="43" t="s">
        <v>26</v>
      </c>
      <c r="AC10" s="59"/>
      <c r="AD10" s="60" t="s">
        <v>27</v>
      </c>
      <c r="AE10" s="60" t="s">
        <v>28</v>
      </c>
      <c r="AF10" s="60" t="s">
        <v>27</v>
      </c>
      <c r="AG10" s="60" t="s">
        <v>28</v>
      </c>
      <c r="AI10" s="47" t="s">
        <v>29</v>
      </c>
      <c r="AJ10" s="47" t="s">
        <v>30</v>
      </c>
      <c r="AK10" s="61">
        <f>COUNTIF(AK$17:AK$574,"&gt;1")</f>
        <v>0</v>
      </c>
    </row>
    <row r="11" spans="1:37" x14ac:dyDescent="0.35">
      <c r="H11" s="1"/>
      <c r="I11" s="34" t="s">
        <v>31</v>
      </c>
      <c r="J11" s="35" t="s">
        <v>32</v>
      </c>
      <c r="K11" s="55" t="s">
        <v>33</v>
      </c>
      <c r="L11" s="35" t="s">
        <v>32</v>
      </c>
      <c r="M11" s="55" t="s">
        <v>33</v>
      </c>
      <c r="N11" s="35" t="s">
        <v>32</v>
      </c>
      <c r="O11" s="55" t="s">
        <v>33</v>
      </c>
      <c r="P11" s="37" t="s">
        <v>32</v>
      </c>
      <c r="Q11" s="56" t="s">
        <v>33</v>
      </c>
      <c r="R11" s="39" t="s">
        <v>32</v>
      </c>
      <c r="S11" s="57" t="s">
        <v>33</v>
      </c>
      <c r="T11" s="41" t="s">
        <v>32</v>
      </c>
      <c r="U11" s="58" t="s">
        <v>33</v>
      </c>
      <c r="V11" s="41" t="s">
        <v>32</v>
      </c>
      <c r="W11" s="58" t="s">
        <v>33</v>
      </c>
      <c r="X11" s="41" t="s">
        <v>32</v>
      </c>
      <c r="Y11" s="58" t="s">
        <v>33</v>
      </c>
      <c r="Z11" s="43" t="s">
        <v>32</v>
      </c>
      <c r="AA11" s="59" t="s">
        <v>33</v>
      </c>
      <c r="AB11" s="43" t="s">
        <v>32</v>
      </c>
      <c r="AC11" s="59" t="s">
        <v>33</v>
      </c>
      <c r="AD11" s="60" t="s">
        <v>33</v>
      </c>
      <c r="AE11" s="60" t="s">
        <v>34</v>
      </c>
      <c r="AF11" s="60" t="s">
        <v>33</v>
      </c>
      <c r="AG11" s="60" t="s">
        <v>34</v>
      </c>
      <c r="AI11" s="47" t="s">
        <v>11</v>
      </c>
      <c r="AJ11" s="47" t="s">
        <v>35</v>
      </c>
      <c r="AK11" s="54" t="s">
        <v>36</v>
      </c>
    </row>
    <row r="12" spans="1:37" x14ac:dyDescent="0.35">
      <c r="A12" s="62"/>
      <c r="B12" s="62"/>
      <c r="C12" s="62"/>
      <c r="D12" s="62"/>
      <c r="E12" s="62"/>
      <c r="F12" s="62"/>
      <c r="G12" s="62"/>
      <c r="H12" s="1"/>
      <c r="I12" s="63"/>
      <c r="J12" s="49" t="s">
        <v>24</v>
      </c>
      <c r="K12" s="36"/>
      <c r="L12" s="49" t="s">
        <v>24</v>
      </c>
      <c r="M12" s="36"/>
      <c r="N12" s="49" t="s">
        <v>24</v>
      </c>
      <c r="O12" s="36"/>
      <c r="P12" s="50" t="s">
        <v>37</v>
      </c>
      <c r="Q12" s="38"/>
      <c r="R12" s="64" t="s">
        <v>38</v>
      </c>
      <c r="S12" s="40"/>
      <c r="T12" s="51" t="s">
        <v>24</v>
      </c>
      <c r="U12" s="42"/>
      <c r="V12" s="51" t="s">
        <v>24</v>
      </c>
      <c r="W12" s="42"/>
      <c r="X12" s="51" t="s">
        <v>24</v>
      </c>
      <c r="Y12" s="42"/>
      <c r="Z12" s="52" t="s">
        <v>39</v>
      </c>
      <c r="AA12" s="44"/>
      <c r="AB12" s="52" t="s">
        <v>39</v>
      </c>
      <c r="AC12" s="44"/>
      <c r="AD12" s="53"/>
      <c r="AE12" s="46"/>
      <c r="AF12" s="53"/>
      <c r="AG12" s="46"/>
      <c r="AI12" s="65"/>
      <c r="AJ12" s="65"/>
      <c r="AK12" s="66">
        <f>COUNTIF(AK$17:AK$574,"&lt;1")-COUNTIF(AK$17:AK$574,0)</f>
        <v>0</v>
      </c>
    </row>
    <row r="13" spans="1:37" ht="15" thickBot="1" x14ac:dyDescent="0.4">
      <c r="A13" s="67" t="s">
        <v>40</v>
      </c>
      <c r="B13" s="68"/>
      <c r="C13" s="69"/>
      <c r="D13" s="69"/>
      <c r="E13" s="69"/>
      <c r="F13" s="69" t="s">
        <v>41</v>
      </c>
      <c r="G13" s="70" t="s">
        <v>42</v>
      </c>
      <c r="H13" s="1"/>
      <c r="I13" s="71">
        <f t="shared" ref="I13:AE13" si="0">I575</f>
        <v>82460.260000000038</v>
      </c>
      <c r="J13" s="72">
        <f t="shared" si="0"/>
        <v>7726.9900000000007</v>
      </c>
      <c r="K13" s="73">
        <f t="shared" si="0"/>
        <v>-4172.6499999999996</v>
      </c>
      <c r="L13" s="72">
        <f t="shared" si="0"/>
        <v>17301.120000000003</v>
      </c>
      <c r="M13" s="73">
        <f t="shared" si="0"/>
        <v>6228.31</v>
      </c>
      <c r="N13" s="72">
        <f t="shared" si="0"/>
        <v>24477.670000000006</v>
      </c>
      <c r="O13" s="73">
        <f t="shared" si="0"/>
        <v>9547.7000000000044</v>
      </c>
      <c r="P13" s="72">
        <f t="shared" si="0"/>
        <v>36734.169999999991</v>
      </c>
      <c r="Q13" s="73">
        <f t="shared" si="0"/>
        <v>37836.28</v>
      </c>
      <c r="R13" s="72">
        <f>R575</f>
        <v>1943.3</v>
      </c>
      <c r="S13" s="73">
        <f>S575</f>
        <v>4838.8199999999943</v>
      </c>
      <c r="T13" s="72">
        <f t="shared" si="0"/>
        <v>9133.65</v>
      </c>
      <c r="U13" s="73">
        <f t="shared" si="0"/>
        <v>1370.1400000000006</v>
      </c>
      <c r="V13" s="72">
        <f t="shared" si="0"/>
        <v>16242.05</v>
      </c>
      <c r="W13" s="73">
        <f t="shared" si="0"/>
        <v>1949.0800000000011</v>
      </c>
      <c r="X13" s="72">
        <f t="shared" si="0"/>
        <v>16776.259999999998</v>
      </c>
      <c r="Y13" s="73">
        <f t="shared" si="0"/>
        <v>1174.3400000000001</v>
      </c>
      <c r="Z13" s="72">
        <f t="shared" si="0"/>
        <v>3399</v>
      </c>
      <c r="AA13" s="73">
        <f t="shared" si="0"/>
        <v>713.84000000000015</v>
      </c>
      <c r="AB13" s="72">
        <f t="shared" si="0"/>
        <v>8828.5</v>
      </c>
      <c r="AC13" s="73">
        <f t="shared" si="0"/>
        <v>617.99999999999977</v>
      </c>
      <c r="AD13" s="72">
        <f t="shared" si="0"/>
        <v>60103.860000000015</v>
      </c>
      <c r="AE13" s="73">
        <f t="shared" si="0"/>
        <v>142564.12000000011</v>
      </c>
      <c r="AF13" s="72">
        <f>AF575</f>
        <v>60103.860000000022</v>
      </c>
      <c r="AG13" s="73">
        <f>AG575</f>
        <v>142564.12</v>
      </c>
      <c r="AI13" s="74">
        <f>AI575</f>
        <v>142564.12000000014</v>
      </c>
      <c r="AJ13" s="74">
        <f>AJ575</f>
        <v>253.00000000000006</v>
      </c>
      <c r="AK13" s="74">
        <f>AK575</f>
        <v>253</v>
      </c>
    </row>
    <row r="14" spans="1:37" ht="15" thickTop="1" x14ac:dyDescent="0.35">
      <c r="A14" s="75"/>
      <c r="B14" s="75"/>
      <c r="C14" s="75"/>
      <c r="D14" s="75"/>
      <c r="E14" s="12"/>
      <c r="F14" s="12"/>
      <c r="G14" s="12"/>
      <c r="H14" s="12"/>
      <c r="I14" s="12"/>
      <c r="J14" s="76"/>
      <c r="K14" s="77"/>
      <c r="L14" s="76"/>
      <c r="M14" s="77"/>
      <c r="N14" s="76"/>
      <c r="O14" s="77"/>
      <c r="P14" s="76"/>
      <c r="Q14" s="77"/>
      <c r="R14" s="76"/>
      <c r="S14" s="77"/>
      <c r="T14" s="76"/>
      <c r="U14" s="77"/>
      <c r="V14" s="76"/>
      <c r="W14" s="77"/>
      <c r="X14" s="76"/>
      <c r="Y14" s="77"/>
      <c r="Z14" s="76"/>
      <c r="AA14" s="77"/>
      <c r="AB14" s="76"/>
      <c r="AC14" s="77"/>
      <c r="AD14" s="76"/>
      <c r="AE14" s="77"/>
      <c r="AF14" s="76"/>
      <c r="AG14" s="77"/>
      <c r="AI14" s="78"/>
      <c r="AJ14" s="78"/>
      <c r="AK14" s="79"/>
    </row>
    <row r="15" spans="1:37" x14ac:dyDescent="0.35">
      <c r="A15" s="80"/>
      <c r="B15" s="81"/>
      <c r="C15" s="81"/>
      <c r="D15" s="81"/>
      <c r="E15" s="81"/>
      <c r="F15" s="81"/>
      <c r="G15" s="81"/>
      <c r="H15" s="1"/>
      <c r="I15" s="82">
        <v>0</v>
      </c>
      <c r="J15" s="82">
        <v>0</v>
      </c>
      <c r="K15" s="83">
        <v>0</v>
      </c>
      <c r="L15" s="82">
        <v>0</v>
      </c>
      <c r="M15" s="83">
        <v>0</v>
      </c>
      <c r="N15" s="82">
        <v>0</v>
      </c>
      <c r="O15" s="83">
        <v>0</v>
      </c>
      <c r="P15" s="82">
        <v>0</v>
      </c>
      <c r="Q15" s="83">
        <v>0</v>
      </c>
      <c r="R15" s="82">
        <v>0</v>
      </c>
      <c r="S15" s="83">
        <v>0</v>
      </c>
      <c r="T15" s="82">
        <v>0</v>
      </c>
      <c r="U15" s="83">
        <v>0</v>
      </c>
      <c r="V15" s="82">
        <v>0</v>
      </c>
      <c r="W15" s="83">
        <v>0</v>
      </c>
      <c r="X15" s="82">
        <v>0</v>
      </c>
      <c r="Y15" s="83">
        <v>0</v>
      </c>
      <c r="Z15" s="82">
        <v>0</v>
      </c>
      <c r="AA15" s="83">
        <v>0</v>
      </c>
      <c r="AB15" s="82">
        <v>0</v>
      </c>
      <c r="AC15" s="83">
        <v>0</v>
      </c>
      <c r="AD15" s="82">
        <f>K15+M15+O15+Q15+S15+U15+W15+Y15+AA15+AC15</f>
        <v>0</v>
      </c>
      <c r="AE15" s="83">
        <f>SUM(I15+AD15)</f>
        <v>0</v>
      </c>
      <c r="AF15" s="82">
        <f>M15+O15+Q15+S15+U15+W15+Y15+AA15+AC15+AE15</f>
        <v>0</v>
      </c>
      <c r="AG15" s="83">
        <f>SUM(K15+AF15)</f>
        <v>0</v>
      </c>
      <c r="AI15" s="84">
        <f>P15+R15+T15+V15+X15+Z15+AB15+AD15+AF15+AH15</f>
        <v>0</v>
      </c>
      <c r="AJ15" s="84">
        <f>IF(AND($H15=1,$M15&gt;0),ROUND(SUMIFS($AO$17:$AO$574,$H$17:$H$574,"&gt;0",$C$17:$C$574,$C15)/SUMIFS($AO$17:$AO$574, $H$17:$H$574,"&gt;0",$G$17:$G$574,$G15),4),IF($M15&gt;0,ROUND($AO15/SUMIF($A$17:$A$574,$A15,$AR$17:$AR$574),4),0))</f>
        <v>0</v>
      </c>
      <c r="AK15" s="83"/>
    </row>
    <row r="16" spans="1:37" x14ac:dyDescent="0.35">
      <c r="A16" s="85"/>
      <c r="B16" s="85"/>
      <c r="C16" s="85"/>
      <c r="D16" s="85"/>
      <c r="E16" s="86"/>
      <c r="F16" s="86"/>
      <c r="G16" s="86"/>
      <c r="H16" s="86"/>
      <c r="I16" s="87"/>
      <c r="J16" s="88"/>
      <c r="K16" s="89"/>
      <c r="L16" s="88"/>
      <c r="M16" s="89"/>
      <c r="N16" s="88"/>
      <c r="O16" s="89"/>
      <c r="P16" s="88"/>
      <c r="Q16" s="89"/>
      <c r="R16" s="88"/>
      <c r="S16" s="89"/>
      <c r="T16" s="88"/>
      <c r="U16" s="89"/>
      <c r="V16" s="88"/>
      <c r="W16" s="89"/>
      <c r="X16" s="88"/>
      <c r="Y16" s="89"/>
      <c r="Z16" s="88"/>
      <c r="AA16" s="89"/>
      <c r="AB16" s="88"/>
      <c r="AC16" s="89"/>
      <c r="AD16" s="88"/>
      <c r="AE16" s="89"/>
      <c r="AF16" s="88"/>
      <c r="AG16" s="89"/>
      <c r="AI16" s="90"/>
      <c r="AJ16" s="90"/>
      <c r="AK16" s="91"/>
    </row>
    <row r="17" spans="1:37" x14ac:dyDescent="0.35">
      <c r="A17" s="13" t="s">
        <v>43</v>
      </c>
      <c r="B17" s="14" t="s">
        <v>44</v>
      </c>
      <c r="C17" s="92" t="s">
        <v>43</v>
      </c>
      <c r="D17" s="93" t="s">
        <v>44</v>
      </c>
      <c r="E17" s="94" t="str">
        <f t="shared" ref="E17:E80" si="1">C17&amp;A17</f>
        <v>T031T031</v>
      </c>
      <c r="F17" s="95" t="s">
        <v>45</v>
      </c>
      <c r="G17" s="96">
        <v>1</v>
      </c>
      <c r="H17" s="1"/>
      <c r="I17" s="82">
        <v>0</v>
      </c>
      <c r="J17" s="82">
        <v>0</v>
      </c>
      <c r="K17" s="83">
        <v>0</v>
      </c>
      <c r="L17" s="82">
        <v>0</v>
      </c>
      <c r="M17" s="83">
        <v>0</v>
      </c>
      <c r="N17" s="82">
        <v>0</v>
      </c>
      <c r="O17" s="83">
        <v>0</v>
      </c>
      <c r="P17" s="82">
        <v>0</v>
      </c>
      <c r="Q17" s="83">
        <v>0</v>
      </c>
      <c r="R17" s="82">
        <v>0</v>
      </c>
      <c r="S17" s="83">
        <v>0</v>
      </c>
      <c r="T17" s="82">
        <v>0</v>
      </c>
      <c r="U17" s="83">
        <v>0</v>
      </c>
      <c r="V17" s="82">
        <v>0</v>
      </c>
      <c r="W17" s="83">
        <v>0</v>
      </c>
      <c r="X17" s="82">
        <v>0</v>
      </c>
      <c r="Y17" s="83">
        <v>0</v>
      </c>
      <c r="Z17" s="82">
        <v>0</v>
      </c>
      <c r="AA17" s="83">
        <v>0</v>
      </c>
      <c r="AB17" s="82">
        <v>0</v>
      </c>
      <c r="AC17" s="83">
        <v>0</v>
      </c>
      <c r="AD17" s="82">
        <f t="shared" ref="AD17:AD80" si="2">K17+M17+O17+Q17+S17+U17+W17+Y17+AA17+AC17</f>
        <v>0</v>
      </c>
      <c r="AE17" s="83">
        <f t="shared" ref="AE17:AE80" si="3">SUM(I17+AD17)</f>
        <v>0</v>
      </c>
      <c r="AF17" s="97">
        <f t="shared" ref="AF17:AF80" si="4">IF(LEFT($C17,1)="T",SUMIF($C$17:$C$574,$C17,$AD$17:$AD$574),IF(LEFT($A17,1)="U",SUMIF($C$17:$C$574,$A17,$AD$17:$AD$574),0))</f>
        <v>0</v>
      </c>
      <c r="AG17" s="97">
        <f t="shared" ref="AG17:AG80" si="5">IF(LEFT($C17,1)="T",SUMIF($C$17:$C$574,$C17,$AE$17:$AE$574),IF(LEFT($A17,1)="U",SUMIF($C$17:$C$574,$A17,$AE$17:$AE$574),0))</f>
        <v>0</v>
      </c>
      <c r="AH17" s="11"/>
      <c r="AI17" s="84">
        <f>IF(LEFT($C17,1)="T",SUMIF($A$17:$A$575,$A17,$AE$17:$AE$575),0)</f>
        <v>857.16000000000008</v>
      </c>
      <c r="AJ17" s="84">
        <f>IF(AND($H17=1,$I17&gt;0),ROUND(SUMIFS($AE$17:$AE$574,$H$17:$H$574,"&gt;0",$C$17:$C$574,$C17)/SUMIFS($AE$17:$AE$574, $H$17:$H$574,"&gt;0",$G$17:$G$574,$G17),4),IF($I17&gt;0,ROUND($AE17/SUMIF($A$17:$A$574,$A17,$AI$17:$AI$574),4),0))</f>
        <v>0</v>
      </c>
      <c r="AK17" s="98">
        <f>SUMIF($A$17:$A$574,$C17,$AJ$17:$AJ$574)</f>
        <v>1</v>
      </c>
    </row>
    <row r="18" spans="1:37" x14ac:dyDescent="0.35">
      <c r="A18" s="13" t="s">
        <v>46</v>
      </c>
      <c r="B18" s="14" t="s">
        <v>47</v>
      </c>
      <c r="C18" s="92" t="s">
        <v>46</v>
      </c>
      <c r="D18" s="93" t="s">
        <v>47</v>
      </c>
      <c r="E18" s="94" t="str">
        <f t="shared" si="1"/>
        <v>T127T127</v>
      </c>
      <c r="F18" s="95" t="s">
        <v>45</v>
      </c>
      <c r="G18" s="96">
        <v>1</v>
      </c>
      <c r="H18" s="1"/>
      <c r="I18" s="82">
        <v>0</v>
      </c>
      <c r="J18" s="82">
        <v>0</v>
      </c>
      <c r="K18" s="83">
        <v>0</v>
      </c>
      <c r="L18" s="82">
        <v>0</v>
      </c>
      <c r="M18" s="83">
        <v>0</v>
      </c>
      <c r="N18" s="82">
        <v>0</v>
      </c>
      <c r="O18" s="83">
        <v>0</v>
      </c>
      <c r="P18" s="82">
        <v>0</v>
      </c>
      <c r="Q18" s="83">
        <v>0</v>
      </c>
      <c r="R18" s="82">
        <v>0</v>
      </c>
      <c r="S18" s="83">
        <v>0</v>
      </c>
      <c r="T18" s="82">
        <v>0</v>
      </c>
      <c r="U18" s="83">
        <v>0</v>
      </c>
      <c r="V18" s="82">
        <v>0</v>
      </c>
      <c r="W18" s="83">
        <v>0</v>
      </c>
      <c r="X18" s="82">
        <v>0</v>
      </c>
      <c r="Y18" s="83">
        <v>0</v>
      </c>
      <c r="Z18" s="82">
        <v>0</v>
      </c>
      <c r="AA18" s="83">
        <v>0</v>
      </c>
      <c r="AB18" s="82">
        <v>0</v>
      </c>
      <c r="AC18" s="83">
        <v>0</v>
      </c>
      <c r="AD18" s="82">
        <f t="shared" si="2"/>
        <v>0</v>
      </c>
      <c r="AE18" s="83">
        <f t="shared" si="3"/>
        <v>0</v>
      </c>
      <c r="AF18" s="97">
        <f t="shared" si="4"/>
        <v>0</v>
      </c>
      <c r="AG18" s="97">
        <f t="shared" si="5"/>
        <v>0</v>
      </c>
      <c r="AH18" s="11"/>
      <c r="AI18" s="84">
        <f t="shared" ref="AI18:AI81" si="6">IF(LEFT($C18,1)="T",SUMIF($A$17:$A$575,$A18,$AE$17:$AE$575),0)</f>
        <v>379.55999999999995</v>
      </c>
      <c r="AJ18" s="84">
        <f t="shared" ref="AJ18:AJ81" si="7">IF(AND($H18=1,$I18&gt;0),ROUND(SUMIFS($AE$17:$AE$574,$H$17:$H$574,"&gt;0",$C$17:$C$574,$C18)/SUMIFS($AE$17:$AE$574, $H$17:$H$574,"&gt;0",$G$17:$G$574,$G18),4),IF($I18&gt;0,ROUND($AE18/SUMIF($A$17:$A$574,$A18,$AI$17:$AI$574),4),0))</f>
        <v>0</v>
      </c>
      <c r="AK18" s="98">
        <f t="shared" ref="AK18:AK81" si="8">SUMIF($A$17:$A$574,$C18,$AJ$17:$AJ$574)</f>
        <v>1</v>
      </c>
    </row>
    <row r="19" spans="1:37" x14ac:dyDescent="0.35">
      <c r="A19" s="13" t="s">
        <v>48</v>
      </c>
      <c r="B19" s="14" t="s">
        <v>49</v>
      </c>
      <c r="C19" s="92" t="s">
        <v>48</v>
      </c>
      <c r="D19" s="93" t="s">
        <v>49</v>
      </c>
      <c r="E19" s="94" t="str">
        <f t="shared" si="1"/>
        <v>T138T138</v>
      </c>
      <c r="F19" s="95" t="s">
        <v>45</v>
      </c>
      <c r="G19" s="96">
        <v>1</v>
      </c>
      <c r="H19" s="1"/>
      <c r="I19" s="82">
        <v>0</v>
      </c>
      <c r="J19" s="82">
        <v>0</v>
      </c>
      <c r="K19" s="83">
        <v>0</v>
      </c>
      <c r="L19" s="82">
        <v>0</v>
      </c>
      <c r="M19" s="83">
        <v>0</v>
      </c>
      <c r="N19" s="82">
        <v>0</v>
      </c>
      <c r="O19" s="83">
        <v>0</v>
      </c>
      <c r="P19" s="82">
        <v>0</v>
      </c>
      <c r="Q19" s="83">
        <v>0</v>
      </c>
      <c r="R19" s="82">
        <v>0</v>
      </c>
      <c r="S19" s="83">
        <v>0</v>
      </c>
      <c r="T19" s="82">
        <v>0</v>
      </c>
      <c r="U19" s="83">
        <v>0</v>
      </c>
      <c r="V19" s="82">
        <v>0</v>
      </c>
      <c r="W19" s="83">
        <v>0</v>
      </c>
      <c r="X19" s="82">
        <v>0</v>
      </c>
      <c r="Y19" s="83">
        <v>0</v>
      </c>
      <c r="Z19" s="82">
        <v>0</v>
      </c>
      <c r="AA19" s="83">
        <v>0</v>
      </c>
      <c r="AB19" s="82">
        <v>0</v>
      </c>
      <c r="AC19" s="83">
        <v>0</v>
      </c>
      <c r="AD19" s="82">
        <f t="shared" si="2"/>
        <v>0</v>
      </c>
      <c r="AE19" s="83">
        <f t="shared" si="3"/>
        <v>0</v>
      </c>
      <c r="AF19" s="97">
        <f t="shared" si="4"/>
        <v>0</v>
      </c>
      <c r="AG19" s="97">
        <f t="shared" si="5"/>
        <v>0</v>
      </c>
      <c r="AH19" s="11"/>
      <c r="AI19" s="84">
        <f t="shared" si="6"/>
        <v>303.69</v>
      </c>
      <c r="AJ19" s="84">
        <f t="shared" si="7"/>
        <v>0</v>
      </c>
      <c r="AK19" s="98">
        <f t="shared" si="8"/>
        <v>1</v>
      </c>
    </row>
    <row r="20" spans="1:37" x14ac:dyDescent="0.35">
      <c r="A20" s="13" t="s">
        <v>50</v>
      </c>
      <c r="B20" s="14" t="s">
        <v>51</v>
      </c>
      <c r="C20" s="92" t="s">
        <v>50</v>
      </c>
      <c r="D20" s="93" t="s">
        <v>51</v>
      </c>
      <c r="E20" s="94" t="str">
        <f t="shared" si="1"/>
        <v>T196T196</v>
      </c>
      <c r="F20" s="95" t="s">
        <v>45</v>
      </c>
      <c r="G20" s="96">
        <v>1</v>
      </c>
      <c r="H20" s="1"/>
      <c r="I20" s="82">
        <v>0</v>
      </c>
      <c r="J20" s="82">
        <v>0</v>
      </c>
      <c r="K20" s="83">
        <v>0</v>
      </c>
      <c r="L20" s="82">
        <v>0</v>
      </c>
      <c r="M20" s="83">
        <v>0</v>
      </c>
      <c r="N20" s="82">
        <v>0</v>
      </c>
      <c r="O20" s="83">
        <v>0</v>
      </c>
      <c r="P20" s="82">
        <v>0</v>
      </c>
      <c r="Q20" s="83">
        <v>0</v>
      </c>
      <c r="R20" s="82">
        <v>0</v>
      </c>
      <c r="S20" s="83">
        <v>0</v>
      </c>
      <c r="T20" s="82">
        <v>0</v>
      </c>
      <c r="U20" s="83">
        <v>0</v>
      </c>
      <c r="V20" s="82">
        <v>0</v>
      </c>
      <c r="W20" s="83">
        <v>0</v>
      </c>
      <c r="X20" s="82">
        <v>0</v>
      </c>
      <c r="Y20" s="83">
        <v>0</v>
      </c>
      <c r="Z20" s="82">
        <v>0</v>
      </c>
      <c r="AA20" s="83">
        <v>0</v>
      </c>
      <c r="AB20" s="82">
        <v>0</v>
      </c>
      <c r="AC20" s="83">
        <v>0</v>
      </c>
      <c r="AD20" s="82">
        <f t="shared" si="2"/>
        <v>0</v>
      </c>
      <c r="AE20" s="83">
        <f t="shared" si="3"/>
        <v>0</v>
      </c>
      <c r="AF20" s="97">
        <f t="shared" si="4"/>
        <v>0</v>
      </c>
      <c r="AG20" s="97">
        <f t="shared" si="5"/>
        <v>0</v>
      </c>
      <c r="AH20" s="11"/>
      <c r="AI20" s="84">
        <f t="shared" si="6"/>
        <v>398.2</v>
      </c>
      <c r="AJ20" s="84">
        <f t="shared" si="7"/>
        <v>0</v>
      </c>
      <c r="AK20" s="98">
        <f t="shared" si="8"/>
        <v>1</v>
      </c>
    </row>
    <row r="21" spans="1:37" x14ac:dyDescent="0.35">
      <c r="A21" s="99" t="s">
        <v>43</v>
      </c>
      <c r="B21" s="100" t="s">
        <v>44</v>
      </c>
      <c r="C21" s="101" t="s">
        <v>52</v>
      </c>
      <c r="D21" s="102" t="s">
        <v>53</v>
      </c>
      <c r="E21" s="103" t="str">
        <f t="shared" si="1"/>
        <v>U061T031</v>
      </c>
      <c r="F21" s="104" t="s">
        <v>45</v>
      </c>
      <c r="G21" s="105">
        <v>1</v>
      </c>
      <c r="H21" s="106"/>
      <c r="I21" s="107">
        <v>532.41000000000008</v>
      </c>
      <c r="J21" s="107">
        <v>67.73</v>
      </c>
      <c r="K21" s="108">
        <v>-36.57</v>
      </c>
      <c r="L21" s="107">
        <v>98.55</v>
      </c>
      <c r="M21" s="108">
        <v>35.480000000000004</v>
      </c>
      <c r="N21" s="107">
        <v>144.76</v>
      </c>
      <c r="O21" s="108">
        <v>56.459999999999994</v>
      </c>
      <c r="P21" s="107">
        <v>213.26</v>
      </c>
      <c r="Q21" s="108">
        <v>219.66</v>
      </c>
      <c r="R21" s="107">
        <v>5</v>
      </c>
      <c r="S21" s="108">
        <v>12.45</v>
      </c>
      <c r="T21" s="107">
        <v>0</v>
      </c>
      <c r="U21" s="108">
        <v>0</v>
      </c>
      <c r="V21" s="107">
        <v>0</v>
      </c>
      <c r="W21" s="108">
        <v>0</v>
      </c>
      <c r="X21" s="107">
        <v>532.41</v>
      </c>
      <c r="Y21" s="108">
        <v>37.270000000000003</v>
      </c>
      <c r="Z21" s="107">
        <v>0</v>
      </c>
      <c r="AA21" s="108">
        <v>0</v>
      </c>
      <c r="AB21" s="107">
        <v>0</v>
      </c>
      <c r="AC21" s="108">
        <v>0</v>
      </c>
      <c r="AD21" s="107">
        <f t="shared" si="2"/>
        <v>324.74999999999994</v>
      </c>
      <c r="AE21" s="108">
        <f t="shared" si="3"/>
        <v>857.16000000000008</v>
      </c>
      <c r="AF21" s="109">
        <f t="shared" si="4"/>
        <v>0</v>
      </c>
      <c r="AG21" s="109">
        <f t="shared" si="5"/>
        <v>0</v>
      </c>
      <c r="AH21" s="11"/>
      <c r="AI21" s="110">
        <f t="shared" si="6"/>
        <v>0</v>
      </c>
      <c r="AJ21" s="111">
        <f t="shared" si="7"/>
        <v>1</v>
      </c>
      <c r="AK21" s="108">
        <f t="shared" si="8"/>
        <v>0</v>
      </c>
    </row>
    <row r="22" spans="1:37" x14ac:dyDescent="0.35">
      <c r="A22" s="99" t="s">
        <v>46</v>
      </c>
      <c r="B22" s="100" t="s">
        <v>47</v>
      </c>
      <c r="C22" s="101" t="s">
        <v>52</v>
      </c>
      <c r="D22" s="102" t="s">
        <v>53</v>
      </c>
      <c r="E22" s="103" t="str">
        <f t="shared" si="1"/>
        <v>U061T127</v>
      </c>
      <c r="F22" s="104" t="s">
        <v>45</v>
      </c>
      <c r="G22" s="105">
        <v>1</v>
      </c>
      <c r="H22" s="106"/>
      <c r="I22" s="107">
        <v>254.92</v>
      </c>
      <c r="J22" s="107">
        <v>31.5</v>
      </c>
      <c r="K22" s="108">
        <v>-17.010000000000002</v>
      </c>
      <c r="L22" s="107">
        <v>47.59</v>
      </c>
      <c r="M22" s="108">
        <v>17.13</v>
      </c>
      <c r="N22" s="107">
        <v>68</v>
      </c>
      <c r="O22" s="108">
        <v>26.529999999999998</v>
      </c>
      <c r="P22" s="107">
        <v>74.430000000000007</v>
      </c>
      <c r="Q22" s="108">
        <v>76.66</v>
      </c>
      <c r="R22" s="107">
        <v>1.4</v>
      </c>
      <c r="S22" s="108">
        <v>3.49</v>
      </c>
      <c r="T22" s="107">
        <v>0</v>
      </c>
      <c r="U22" s="108">
        <v>0</v>
      </c>
      <c r="V22" s="107">
        <v>0</v>
      </c>
      <c r="W22" s="108">
        <v>0</v>
      </c>
      <c r="X22" s="107">
        <v>254.92</v>
      </c>
      <c r="Y22" s="108">
        <v>17.84</v>
      </c>
      <c r="Z22" s="107">
        <v>0</v>
      </c>
      <c r="AA22" s="108">
        <v>0</v>
      </c>
      <c r="AB22" s="107">
        <v>0</v>
      </c>
      <c r="AC22" s="108">
        <v>0</v>
      </c>
      <c r="AD22" s="107">
        <f t="shared" si="2"/>
        <v>124.63999999999999</v>
      </c>
      <c r="AE22" s="108">
        <f t="shared" si="3"/>
        <v>379.55999999999995</v>
      </c>
      <c r="AF22" s="109">
        <f t="shared" si="4"/>
        <v>0</v>
      </c>
      <c r="AG22" s="109">
        <f t="shared" si="5"/>
        <v>0</v>
      </c>
      <c r="AH22" s="11"/>
      <c r="AI22" s="110">
        <f t="shared" si="6"/>
        <v>0</v>
      </c>
      <c r="AJ22" s="111">
        <f t="shared" si="7"/>
        <v>1</v>
      </c>
      <c r="AK22" s="108">
        <f t="shared" si="8"/>
        <v>0</v>
      </c>
    </row>
    <row r="23" spans="1:37" x14ac:dyDescent="0.35">
      <c r="A23" s="99" t="s">
        <v>48</v>
      </c>
      <c r="B23" s="100" t="s">
        <v>49</v>
      </c>
      <c r="C23" s="101" t="s">
        <v>52</v>
      </c>
      <c r="D23" s="102" t="s">
        <v>53</v>
      </c>
      <c r="E23" s="103" t="str">
        <f t="shared" si="1"/>
        <v>U061T138</v>
      </c>
      <c r="F23" s="104" t="s">
        <v>45</v>
      </c>
      <c r="G23" s="105">
        <v>1</v>
      </c>
      <c r="H23" s="106"/>
      <c r="I23" s="107">
        <v>181.25</v>
      </c>
      <c r="J23" s="107">
        <v>19.5</v>
      </c>
      <c r="K23" s="108">
        <v>-10.530000000000001</v>
      </c>
      <c r="L23" s="107">
        <v>35</v>
      </c>
      <c r="M23" s="108">
        <v>12.6</v>
      </c>
      <c r="N23" s="107">
        <v>61.25</v>
      </c>
      <c r="O23" s="108">
        <v>23.900000000000002</v>
      </c>
      <c r="P23" s="107">
        <v>76.5</v>
      </c>
      <c r="Q23" s="108">
        <v>78.8</v>
      </c>
      <c r="R23" s="107">
        <v>2</v>
      </c>
      <c r="S23" s="108">
        <v>4.9800000000000004</v>
      </c>
      <c r="T23" s="107">
        <v>0</v>
      </c>
      <c r="U23" s="108">
        <v>0</v>
      </c>
      <c r="V23" s="107">
        <v>0</v>
      </c>
      <c r="W23" s="108">
        <v>0</v>
      </c>
      <c r="X23" s="107">
        <v>181.25</v>
      </c>
      <c r="Y23" s="108">
        <v>12.69</v>
      </c>
      <c r="Z23" s="107">
        <v>0</v>
      </c>
      <c r="AA23" s="108">
        <v>0</v>
      </c>
      <c r="AB23" s="107">
        <v>0</v>
      </c>
      <c r="AC23" s="108">
        <v>0</v>
      </c>
      <c r="AD23" s="107">
        <f t="shared" si="2"/>
        <v>122.44</v>
      </c>
      <c r="AE23" s="108">
        <f t="shared" si="3"/>
        <v>303.69</v>
      </c>
      <c r="AF23" s="109">
        <f t="shared" si="4"/>
        <v>0</v>
      </c>
      <c r="AG23" s="109">
        <f t="shared" si="5"/>
        <v>0</v>
      </c>
      <c r="AH23" s="11"/>
      <c r="AI23" s="110">
        <f t="shared" si="6"/>
        <v>0</v>
      </c>
      <c r="AJ23" s="111">
        <f t="shared" si="7"/>
        <v>1</v>
      </c>
      <c r="AK23" s="108">
        <f t="shared" si="8"/>
        <v>0</v>
      </c>
    </row>
    <row r="24" spans="1:37" x14ac:dyDescent="0.35">
      <c r="A24" s="99" t="s">
        <v>50</v>
      </c>
      <c r="B24" s="100" t="s">
        <v>51</v>
      </c>
      <c r="C24" s="101" t="s">
        <v>52</v>
      </c>
      <c r="D24" s="102" t="s">
        <v>53</v>
      </c>
      <c r="E24" s="103" t="str">
        <f t="shared" si="1"/>
        <v>U061T196</v>
      </c>
      <c r="F24" s="104" t="s">
        <v>45</v>
      </c>
      <c r="G24" s="105">
        <v>1</v>
      </c>
      <c r="H24" s="106"/>
      <c r="I24" s="107">
        <v>225.04</v>
      </c>
      <c r="J24" s="107">
        <v>24.5</v>
      </c>
      <c r="K24" s="108">
        <v>-13.23</v>
      </c>
      <c r="L24" s="107">
        <v>57.980000000000004</v>
      </c>
      <c r="M24" s="108">
        <v>20.87</v>
      </c>
      <c r="N24" s="107">
        <v>70.59</v>
      </c>
      <c r="O24" s="108">
        <v>27.54</v>
      </c>
      <c r="P24" s="107">
        <v>109</v>
      </c>
      <c r="Q24" s="108">
        <v>112.27</v>
      </c>
      <c r="R24" s="107">
        <v>4</v>
      </c>
      <c r="S24" s="108">
        <v>9.9600000000000009</v>
      </c>
      <c r="T24" s="107">
        <v>0</v>
      </c>
      <c r="U24" s="108">
        <v>0</v>
      </c>
      <c r="V24" s="107">
        <v>0</v>
      </c>
      <c r="W24" s="108">
        <v>0</v>
      </c>
      <c r="X24" s="107">
        <v>225.03999999999996</v>
      </c>
      <c r="Y24" s="108">
        <v>15.75</v>
      </c>
      <c r="Z24" s="107">
        <v>0</v>
      </c>
      <c r="AA24" s="108">
        <v>0</v>
      </c>
      <c r="AB24" s="107">
        <v>0</v>
      </c>
      <c r="AC24" s="108">
        <v>0</v>
      </c>
      <c r="AD24" s="107">
        <f t="shared" si="2"/>
        <v>173.16</v>
      </c>
      <c r="AE24" s="108">
        <f t="shared" si="3"/>
        <v>398.2</v>
      </c>
      <c r="AF24" s="109">
        <f t="shared" si="4"/>
        <v>0</v>
      </c>
      <c r="AG24" s="109">
        <f t="shared" si="5"/>
        <v>0</v>
      </c>
      <c r="AH24" s="11"/>
      <c r="AI24" s="110">
        <f t="shared" si="6"/>
        <v>0</v>
      </c>
      <c r="AJ24" s="111">
        <f t="shared" si="7"/>
        <v>1</v>
      </c>
      <c r="AK24" s="108">
        <f t="shared" si="8"/>
        <v>0</v>
      </c>
    </row>
    <row r="25" spans="1:37" x14ac:dyDescent="0.35">
      <c r="A25" s="112" t="s">
        <v>52</v>
      </c>
      <c r="B25" s="113" t="s">
        <v>53</v>
      </c>
      <c r="C25" s="114" t="s">
        <v>52</v>
      </c>
      <c r="D25" s="115" t="s">
        <v>54</v>
      </c>
      <c r="E25" s="116" t="str">
        <f t="shared" si="1"/>
        <v>U061U061</v>
      </c>
      <c r="F25" s="117" t="s">
        <v>45</v>
      </c>
      <c r="G25" s="118">
        <v>1</v>
      </c>
      <c r="H25" s="1"/>
      <c r="I25" s="119">
        <v>0</v>
      </c>
      <c r="J25" s="119">
        <v>0</v>
      </c>
      <c r="K25" s="120">
        <v>0</v>
      </c>
      <c r="L25" s="119">
        <v>0</v>
      </c>
      <c r="M25" s="120">
        <v>0</v>
      </c>
      <c r="N25" s="119">
        <v>0</v>
      </c>
      <c r="O25" s="120">
        <v>0</v>
      </c>
      <c r="P25" s="119">
        <v>0</v>
      </c>
      <c r="Q25" s="120">
        <v>0</v>
      </c>
      <c r="R25" s="119">
        <v>0</v>
      </c>
      <c r="S25" s="120">
        <v>0</v>
      </c>
      <c r="T25" s="119">
        <v>0</v>
      </c>
      <c r="U25" s="120">
        <v>0</v>
      </c>
      <c r="V25" s="119">
        <v>0</v>
      </c>
      <c r="W25" s="120">
        <v>0</v>
      </c>
      <c r="X25" s="119">
        <v>0</v>
      </c>
      <c r="Y25" s="120">
        <v>0</v>
      </c>
      <c r="Z25" s="119">
        <v>0</v>
      </c>
      <c r="AA25" s="120">
        <v>0</v>
      </c>
      <c r="AB25" s="119">
        <v>0</v>
      </c>
      <c r="AC25" s="120">
        <v>0</v>
      </c>
      <c r="AD25" s="119">
        <f t="shared" si="2"/>
        <v>0</v>
      </c>
      <c r="AE25" s="120">
        <f t="shared" si="3"/>
        <v>0</v>
      </c>
      <c r="AF25" s="121">
        <f t="shared" si="4"/>
        <v>744.9899999999999</v>
      </c>
      <c r="AG25" s="121">
        <f t="shared" si="5"/>
        <v>1938.6100000000001</v>
      </c>
      <c r="AH25" s="11"/>
      <c r="AI25" s="122">
        <f t="shared" si="6"/>
        <v>0</v>
      </c>
      <c r="AJ25" s="122">
        <f t="shared" si="7"/>
        <v>0</v>
      </c>
      <c r="AK25" s="120">
        <f t="shared" si="8"/>
        <v>0</v>
      </c>
    </row>
    <row r="26" spans="1:37" x14ac:dyDescent="0.35">
      <c r="A26" s="13" t="s">
        <v>55</v>
      </c>
      <c r="B26" s="14" t="s">
        <v>45</v>
      </c>
      <c r="C26" s="92" t="s">
        <v>55</v>
      </c>
      <c r="D26" s="93" t="s">
        <v>45</v>
      </c>
      <c r="E26" s="94" t="str">
        <f t="shared" si="1"/>
        <v>T001T001</v>
      </c>
      <c r="F26" s="95" t="s">
        <v>45</v>
      </c>
      <c r="G26" s="96">
        <v>2</v>
      </c>
      <c r="H26" s="1"/>
      <c r="I26" s="82">
        <v>0</v>
      </c>
      <c r="J26" s="82">
        <v>0</v>
      </c>
      <c r="K26" s="83">
        <v>0</v>
      </c>
      <c r="L26" s="82">
        <v>0</v>
      </c>
      <c r="M26" s="83">
        <v>0</v>
      </c>
      <c r="N26" s="82">
        <v>0</v>
      </c>
      <c r="O26" s="83">
        <v>0</v>
      </c>
      <c r="P26" s="82">
        <v>0</v>
      </c>
      <c r="Q26" s="83">
        <v>0</v>
      </c>
      <c r="R26" s="82">
        <v>0</v>
      </c>
      <c r="S26" s="83">
        <v>0</v>
      </c>
      <c r="T26" s="82">
        <v>0</v>
      </c>
      <c r="U26" s="83">
        <v>0</v>
      </c>
      <c r="V26" s="82">
        <v>0</v>
      </c>
      <c r="W26" s="83">
        <v>0</v>
      </c>
      <c r="X26" s="82">
        <v>0</v>
      </c>
      <c r="Y26" s="83">
        <v>0</v>
      </c>
      <c r="Z26" s="82">
        <v>0</v>
      </c>
      <c r="AA26" s="83">
        <v>0</v>
      </c>
      <c r="AB26" s="82">
        <v>0</v>
      </c>
      <c r="AC26" s="83">
        <v>0</v>
      </c>
      <c r="AD26" s="82">
        <f t="shared" si="2"/>
        <v>0</v>
      </c>
      <c r="AE26" s="83">
        <f t="shared" si="3"/>
        <v>0</v>
      </c>
      <c r="AF26" s="97">
        <f t="shared" si="4"/>
        <v>0</v>
      </c>
      <c r="AG26" s="97">
        <f t="shared" si="5"/>
        <v>0</v>
      </c>
      <c r="AH26" s="11"/>
      <c r="AI26" s="84">
        <f t="shared" si="6"/>
        <v>248.10000000000002</v>
      </c>
      <c r="AJ26" s="84">
        <f t="shared" si="7"/>
        <v>0</v>
      </c>
      <c r="AK26" s="98">
        <f t="shared" si="8"/>
        <v>1</v>
      </c>
    </row>
    <row r="27" spans="1:37" x14ac:dyDescent="0.35">
      <c r="A27" s="13" t="s">
        <v>56</v>
      </c>
      <c r="B27" s="14" t="s">
        <v>57</v>
      </c>
      <c r="C27" s="92" t="s">
        <v>56</v>
      </c>
      <c r="D27" s="93" t="s">
        <v>57</v>
      </c>
      <c r="E27" s="94" t="str">
        <f t="shared" si="1"/>
        <v>T076T076</v>
      </c>
      <c r="F27" s="95" t="s">
        <v>45</v>
      </c>
      <c r="G27" s="96">
        <v>2</v>
      </c>
      <c r="H27" s="1"/>
      <c r="I27" s="82">
        <v>0</v>
      </c>
      <c r="J27" s="82">
        <v>0</v>
      </c>
      <c r="K27" s="83">
        <v>0</v>
      </c>
      <c r="L27" s="82">
        <v>0</v>
      </c>
      <c r="M27" s="83">
        <v>0</v>
      </c>
      <c r="N27" s="82">
        <v>0</v>
      </c>
      <c r="O27" s="83">
        <v>0</v>
      </c>
      <c r="P27" s="82">
        <v>0</v>
      </c>
      <c r="Q27" s="83">
        <v>0</v>
      </c>
      <c r="R27" s="82">
        <v>0</v>
      </c>
      <c r="S27" s="83">
        <v>0</v>
      </c>
      <c r="T27" s="82">
        <v>0</v>
      </c>
      <c r="U27" s="83">
        <v>0</v>
      </c>
      <c r="V27" s="82">
        <v>0</v>
      </c>
      <c r="W27" s="83">
        <v>0</v>
      </c>
      <c r="X27" s="82">
        <v>0</v>
      </c>
      <c r="Y27" s="83">
        <v>0</v>
      </c>
      <c r="Z27" s="82">
        <v>0</v>
      </c>
      <c r="AA27" s="83">
        <v>0</v>
      </c>
      <c r="AB27" s="82">
        <v>0</v>
      </c>
      <c r="AC27" s="83">
        <v>0</v>
      </c>
      <c r="AD27" s="82">
        <f t="shared" si="2"/>
        <v>0</v>
      </c>
      <c r="AE27" s="83">
        <f t="shared" si="3"/>
        <v>0</v>
      </c>
      <c r="AF27" s="97">
        <f t="shared" si="4"/>
        <v>0</v>
      </c>
      <c r="AG27" s="97">
        <f t="shared" si="5"/>
        <v>0</v>
      </c>
      <c r="AH27" s="11"/>
      <c r="AI27" s="84">
        <f t="shared" si="6"/>
        <v>463.67</v>
      </c>
      <c r="AJ27" s="84">
        <f t="shared" si="7"/>
        <v>0</v>
      </c>
      <c r="AK27" s="98">
        <f t="shared" si="8"/>
        <v>1</v>
      </c>
    </row>
    <row r="28" spans="1:37" x14ac:dyDescent="0.35">
      <c r="A28" s="13" t="s">
        <v>58</v>
      </c>
      <c r="B28" s="14" t="s">
        <v>59</v>
      </c>
      <c r="C28" s="92" t="s">
        <v>58</v>
      </c>
      <c r="D28" s="93" t="s">
        <v>59</v>
      </c>
      <c r="E28" s="94" t="str">
        <f t="shared" si="1"/>
        <v>T149T149</v>
      </c>
      <c r="F28" s="95" t="s">
        <v>45</v>
      </c>
      <c r="G28" s="96">
        <v>2</v>
      </c>
      <c r="H28" s="1"/>
      <c r="I28" s="82">
        <v>0</v>
      </c>
      <c r="J28" s="82">
        <v>0</v>
      </c>
      <c r="K28" s="83">
        <v>0</v>
      </c>
      <c r="L28" s="82">
        <v>0</v>
      </c>
      <c r="M28" s="83">
        <v>0</v>
      </c>
      <c r="N28" s="82">
        <v>0</v>
      </c>
      <c r="O28" s="83">
        <v>0</v>
      </c>
      <c r="P28" s="82">
        <v>0</v>
      </c>
      <c r="Q28" s="83">
        <v>0</v>
      </c>
      <c r="R28" s="82">
        <v>0</v>
      </c>
      <c r="S28" s="83">
        <v>0</v>
      </c>
      <c r="T28" s="82">
        <v>0</v>
      </c>
      <c r="U28" s="83">
        <v>0</v>
      </c>
      <c r="V28" s="82">
        <v>0</v>
      </c>
      <c r="W28" s="83">
        <v>0</v>
      </c>
      <c r="X28" s="82">
        <v>0</v>
      </c>
      <c r="Y28" s="83">
        <v>0</v>
      </c>
      <c r="Z28" s="82">
        <v>0</v>
      </c>
      <c r="AA28" s="83">
        <v>0</v>
      </c>
      <c r="AB28" s="82">
        <v>0</v>
      </c>
      <c r="AC28" s="83">
        <v>0</v>
      </c>
      <c r="AD28" s="82">
        <f t="shared" si="2"/>
        <v>0</v>
      </c>
      <c r="AE28" s="83">
        <f t="shared" si="3"/>
        <v>0</v>
      </c>
      <c r="AF28" s="97">
        <f t="shared" si="4"/>
        <v>0</v>
      </c>
      <c r="AG28" s="97">
        <f t="shared" si="5"/>
        <v>0</v>
      </c>
      <c r="AH28" s="11"/>
      <c r="AI28" s="84">
        <f t="shared" si="6"/>
        <v>131.15</v>
      </c>
      <c r="AJ28" s="84">
        <f t="shared" si="7"/>
        <v>0</v>
      </c>
      <c r="AK28" s="98">
        <f t="shared" si="8"/>
        <v>1</v>
      </c>
    </row>
    <row r="29" spans="1:37" x14ac:dyDescent="0.35">
      <c r="A29" s="13" t="s">
        <v>60</v>
      </c>
      <c r="B29" s="14" t="s">
        <v>61</v>
      </c>
      <c r="C29" s="92" t="s">
        <v>60</v>
      </c>
      <c r="D29" s="93" t="s">
        <v>61</v>
      </c>
      <c r="E29" s="94" t="str">
        <f t="shared" si="1"/>
        <v>T213T213</v>
      </c>
      <c r="F29" s="95" t="s">
        <v>45</v>
      </c>
      <c r="G29" s="96">
        <v>2</v>
      </c>
      <c r="H29" s="1"/>
      <c r="I29" s="82">
        <v>0</v>
      </c>
      <c r="J29" s="82">
        <v>0</v>
      </c>
      <c r="K29" s="83">
        <v>0</v>
      </c>
      <c r="L29" s="82">
        <v>0</v>
      </c>
      <c r="M29" s="83">
        <v>0</v>
      </c>
      <c r="N29" s="82">
        <v>0</v>
      </c>
      <c r="O29" s="83">
        <v>0</v>
      </c>
      <c r="P29" s="82">
        <v>0</v>
      </c>
      <c r="Q29" s="83">
        <v>0</v>
      </c>
      <c r="R29" s="82">
        <v>0</v>
      </c>
      <c r="S29" s="83">
        <v>0</v>
      </c>
      <c r="T29" s="82">
        <v>0</v>
      </c>
      <c r="U29" s="83">
        <v>0</v>
      </c>
      <c r="V29" s="82">
        <v>0</v>
      </c>
      <c r="W29" s="83">
        <v>0</v>
      </c>
      <c r="X29" s="82">
        <v>0</v>
      </c>
      <c r="Y29" s="83">
        <v>0</v>
      </c>
      <c r="Z29" s="82">
        <v>0</v>
      </c>
      <c r="AA29" s="83">
        <v>0</v>
      </c>
      <c r="AB29" s="82">
        <v>0</v>
      </c>
      <c r="AC29" s="83">
        <v>0</v>
      </c>
      <c r="AD29" s="82">
        <f t="shared" si="2"/>
        <v>0</v>
      </c>
      <c r="AE29" s="83">
        <f t="shared" si="3"/>
        <v>0</v>
      </c>
      <c r="AF29" s="97">
        <f t="shared" si="4"/>
        <v>0</v>
      </c>
      <c r="AG29" s="97">
        <f t="shared" si="5"/>
        <v>0</v>
      </c>
      <c r="AH29" s="11"/>
      <c r="AI29" s="84">
        <f t="shared" si="6"/>
        <v>597.70000000000005</v>
      </c>
      <c r="AJ29" s="84">
        <f t="shared" si="7"/>
        <v>0</v>
      </c>
      <c r="AK29" s="98">
        <f t="shared" si="8"/>
        <v>1</v>
      </c>
    </row>
    <row r="30" spans="1:37" x14ac:dyDescent="0.35">
      <c r="A30" s="13" t="s">
        <v>62</v>
      </c>
      <c r="B30" s="14" t="s">
        <v>63</v>
      </c>
      <c r="C30" s="92" t="s">
        <v>62</v>
      </c>
      <c r="D30" s="93" t="s">
        <v>63</v>
      </c>
      <c r="E30" s="94" t="str">
        <f t="shared" si="1"/>
        <v>T220T220</v>
      </c>
      <c r="F30" s="95" t="s">
        <v>45</v>
      </c>
      <c r="G30" s="96">
        <v>2</v>
      </c>
      <c r="H30" s="1"/>
      <c r="I30" s="82">
        <v>0</v>
      </c>
      <c r="J30" s="82">
        <v>0</v>
      </c>
      <c r="K30" s="83">
        <v>0</v>
      </c>
      <c r="L30" s="82">
        <v>0</v>
      </c>
      <c r="M30" s="83">
        <v>0</v>
      </c>
      <c r="N30" s="82">
        <v>0</v>
      </c>
      <c r="O30" s="83">
        <v>0</v>
      </c>
      <c r="P30" s="82">
        <v>0</v>
      </c>
      <c r="Q30" s="83">
        <v>0</v>
      </c>
      <c r="R30" s="82">
        <v>0</v>
      </c>
      <c r="S30" s="83">
        <v>0</v>
      </c>
      <c r="T30" s="82">
        <v>0</v>
      </c>
      <c r="U30" s="83">
        <v>0</v>
      </c>
      <c r="V30" s="82">
        <v>0</v>
      </c>
      <c r="W30" s="83">
        <v>0</v>
      </c>
      <c r="X30" s="82">
        <v>0</v>
      </c>
      <c r="Y30" s="83">
        <v>0</v>
      </c>
      <c r="Z30" s="82">
        <v>0</v>
      </c>
      <c r="AA30" s="83">
        <v>0</v>
      </c>
      <c r="AB30" s="82">
        <v>0</v>
      </c>
      <c r="AC30" s="83">
        <v>0</v>
      </c>
      <c r="AD30" s="82">
        <f t="shared" si="2"/>
        <v>0</v>
      </c>
      <c r="AE30" s="83">
        <f t="shared" si="3"/>
        <v>0</v>
      </c>
      <c r="AF30" s="97">
        <f t="shared" si="4"/>
        <v>0</v>
      </c>
      <c r="AG30" s="97">
        <f t="shared" si="5"/>
        <v>0</v>
      </c>
      <c r="AH30" s="11"/>
      <c r="AI30" s="84">
        <f t="shared" si="6"/>
        <v>84.960000000000008</v>
      </c>
      <c r="AJ30" s="84">
        <f t="shared" si="7"/>
        <v>0</v>
      </c>
      <c r="AK30" s="98">
        <f t="shared" si="8"/>
        <v>1</v>
      </c>
    </row>
    <row r="31" spans="1:37" x14ac:dyDescent="0.35">
      <c r="A31" s="99" t="s">
        <v>55</v>
      </c>
      <c r="B31" s="100" t="s">
        <v>45</v>
      </c>
      <c r="C31" s="101" t="s">
        <v>64</v>
      </c>
      <c r="D31" s="102" t="s">
        <v>65</v>
      </c>
      <c r="E31" s="103" t="str">
        <f t="shared" si="1"/>
        <v>U054T001</v>
      </c>
      <c r="F31" s="104" t="s">
        <v>45</v>
      </c>
      <c r="G31" s="105">
        <v>2</v>
      </c>
      <c r="H31" s="106"/>
      <c r="I31" s="107">
        <v>144.58000000000001</v>
      </c>
      <c r="J31" s="107">
        <v>12.83</v>
      </c>
      <c r="K31" s="108">
        <v>-6.93</v>
      </c>
      <c r="L31" s="107">
        <v>30</v>
      </c>
      <c r="M31" s="108">
        <v>10.8</v>
      </c>
      <c r="N31" s="107">
        <v>36.32</v>
      </c>
      <c r="O31" s="108">
        <v>14.18</v>
      </c>
      <c r="P31" s="107">
        <v>46.15</v>
      </c>
      <c r="Q31" s="108">
        <v>47.53</v>
      </c>
      <c r="R31" s="107">
        <v>6</v>
      </c>
      <c r="S31" s="108">
        <v>14.94</v>
      </c>
      <c r="T31" s="107">
        <v>0</v>
      </c>
      <c r="U31" s="108">
        <v>0</v>
      </c>
      <c r="V31" s="107">
        <v>144.57999999999998</v>
      </c>
      <c r="W31" s="108">
        <v>17.350000000000001</v>
      </c>
      <c r="X31" s="107">
        <v>0</v>
      </c>
      <c r="Y31" s="108">
        <v>0</v>
      </c>
      <c r="Z31" s="107">
        <v>0</v>
      </c>
      <c r="AA31" s="108">
        <v>0</v>
      </c>
      <c r="AB31" s="107">
        <v>0</v>
      </c>
      <c r="AC31" s="108">
        <v>5.65</v>
      </c>
      <c r="AD31" s="107">
        <f t="shared" si="2"/>
        <v>103.52000000000001</v>
      </c>
      <c r="AE31" s="108">
        <f t="shared" si="3"/>
        <v>248.10000000000002</v>
      </c>
      <c r="AF31" s="109">
        <f t="shared" si="4"/>
        <v>0</v>
      </c>
      <c r="AG31" s="109">
        <f t="shared" si="5"/>
        <v>0</v>
      </c>
      <c r="AH31" s="11"/>
      <c r="AI31" s="110">
        <f t="shared" si="6"/>
        <v>0</v>
      </c>
      <c r="AJ31" s="111">
        <f t="shared" si="7"/>
        <v>1</v>
      </c>
      <c r="AK31" s="108">
        <f t="shared" si="8"/>
        <v>0</v>
      </c>
    </row>
    <row r="32" spans="1:37" x14ac:dyDescent="0.35">
      <c r="A32" s="99" t="s">
        <v>56</v>
      </c>
      <c r="B32" s="100" t="s">
        <v>57</v>
      </c>
      <c r="C32" s="101" t="s">
        <v>64</v>
      </c>
      <c r="D32" s="102" t="s">
        <v>65</v>
      </c>
      <c r="E32" s="103" t="str">
        <f t="shared" si="1"/>
        <v>U054T076</v>
      </c>
      <c r="F32" s="104" t="s">
        <v>45</v>
      </c>
      <c r="G32" s="105">
        <v>2</v>
      </c>
      <c r="H32" s="106"/>
      <c r="I32" s="107">
        <v>292.55</v>
      </c>
      <c r="J32" s="107">
        <v>35</v>
      </c>
      <c r="K32" s="108">
        <v>-18.899999999999999</v>
      </c>
      <c r="L32" s="107">
        <v>59</v>
      </c>
      <c r="M32" s="108">
        <v>21.240000000000002</v>
      </c>
      <c r="N32" s="107">
        <v>75.02</v>
      </c>
      <c r="O32" s="108">
        <v>29.270000000000003</v>
      </c>
      <c r="P32" s="107">
        <v>83</v>
      </c>
      <c r="Q32" s="108">
        <v>85.49</v>
      </c>
      <c r="R32" s="107">
        <v>3</v>
      </c>
      <c r="S32" s="108">
        <v>7.47</v>
      </c>
      <c r="T32" s="107">
        <v>0</v>
      </c>
      <c r="U32" s="108">
        <v>0</v>
      </c>
      <c r="V32" s="107">
        <v>292.54999999999995</v>
      </c>
      <c r="W32" s="108">
        <v>35.11</v>
      </c>
      <c r="X32" s="107">
        <v>0</v>
      </c>
      <c r="Y32" s="108">
        <v>0</v>
      </c>
      <c r="Z32" s="107">
        <v>0</v>
      </c>
      <c r="AA32" s="108">
        <v>0</v>
      </c>
      <c r="AB32" s="107">
        <v>0</v>
      </c>
      <c r="AC32" s="108">
        <v>11.44</v>
      </c>
      <c r="AD32" s="107">
        <f t="shared" si="2"/>
        <v>171.12</v>
      </c>
      <c r="AE32" s="108">
        <f t="shared" si="3"/>
        <v>463.67</v>
      </c>
      <c r="AF32" s="109">
        <f t="shared" si="4"/>
        <v>0</v>
      </c>
      <c r="AG32" s="109">
        <f t="shared" si="5"/>
        <v>0</v>
      </c>
      <c r="AH32" s="11"/>
      <c r="AI32" s="110">
        <f t="shared" si="6"/>
        <v>0</v>
      </c>
      <c r="AJ32" s="111">
        <f t="shared" si="7"/>
        <v>1</v>
      </c>
      <c r="AK32" s="108">
        <f t="shared" si="8"/>
        <v>0</v>
      </c>
    </row>
    <row r="33" spans="1:37" x14ac:dyDescent="0.35">
      <c r="A33" s="99" t="s">
        <v>58</v>
      </c>
      <c r="B33" s="100" t="s">
        <v>59</v>
      </c>
      <c r="C33" s="101" t="s">
        <v>64</v>
      </c>
      <c r="D33" s="102" t="s">
        <v>65</v>
      </c>
      <c r="E33" s="103" t="str">
        <f t="shared" si="1"/>
        <v>U054T149</v>
      </c>
      <c r="F33" s="104" t="s">
        <v>45</v>
      </c>
      <c r="G33" s="105">
        <v>2</v>
      </c>
      <c r="H33" s="106"/>
      <c r="I33" s="107">
        <v>75.22</v>
      </c>
      <c r="J33" s="107">
        <v>5.5</v>
      </c>
      <c r="K33" s="108">
        <v>-2.97</v>
      </c>
      <c r="L33" s="107">
        <v>18.59</v>
      </c>
      <c r="M33" s="108">
        <v>6.69</v>
      </c>
      <c r="N33" s="107">
        <v>26.13</v>
      </c>
      <c r="O33" s="108">
        <v>10.199999999999999</v>
      </c>
      <c r="P33" s="107">
        <v>26.75</v>
      </c>
      <c r="Q33" s="108">
        <v>27.55</v>
      </c>
      <c r="R33" s="107">
        <v>1</v>
      </c>
      <c r="S33" s="108">
        <v>2.4900000000000002</v>
      </c>
      <c r="T33" s="107">
        <v>0</v>
      </c>
      <c r="U33" s="108">
        <v>0</v>
      </c>
      <c r="V33" s="107">
        <v>75.22</v>
      </c>
      <c r="W33" s="108">
        <v>9.0299999999999994</v>
      </c>
      <c r="X33" s="107">
        <v>0</v>
      </c>
      <c r="Y33" s="108">
        <v>0</v>
      </c>
      <c r="Z33" s="107">
        <v>0</v>
      </c>
      <c r="AA33" s="108">
        <v>0</v>
      </c>
      <c r="AB33" s="107">
        <v>0</v>
      </c>
      <c r="AC33" s="108">
        <v>2.94</v>
      </c>
      <c r="AD33" s="107">
        <f t="shared" si="2"/>
        <v>55.93</v>
      </c>
      <c r="AE33" s="108">
        <f t="shared" si="3"/>
        <v>131.15</v>
      </c>
      <c r="AF33" s="109">
        <f t="shared" si="4"/>
        <v>0</v>
      </c>
      <c r="AG33" s="109">
        <f t="shared" si="5"/>
        <v>0</v>
      </c>
      <c r="AH33" s="11"/>
      <c r="AI33" s="110">
        <f t="shared" si="6"/>
        <v>0</v>
      </c>
      <c r="AJ33" s="111">
        <f t="shared" si="7"/>
        <v>1</v>
      </c>
      <c r="AK33" s="108">
        <f t="shared" si="8"/>
        <v>0</v>
      </c>
    </row>
    <row r="34" spans="1:37" x14ac:dyDescent="0.35">
      <c r="A34" s="99" t="s">
        <v>60</v>
      </c>
      <c r="B34" s="100" t="s">
        <v>61</v>
      </c>
      <c r="C34" s="101" t="s">
        <v>64</v>
      </c>
      <c r="D34" s="102" t="s">
        <v>65</v>
      </c>
      <c r="E34" s="103" t="str">
        <f t="shared" si="1"/>
        <v>U054T213</v>
      </c>
      <c r="F34" s="104" t="s">
        <v>45</v>
      </c>
      <c r="G34" s="105">
        <v>2</v>
      </c>
      <c r="H34" s="106"/>
      <c r="I34" s="107">
        <v>348.17</v>
      </c>
      <c r="J34" s="107">
        <v>28.63</v>
      </c>
      <c r="K34" s="108">
        <v>-15.46</v>
      </c>
      <c r="L34" s="107">
        <v>77.95</v>
      </c>
      <c r="M34" s="108">
        <v>28.060000000000002</v>
      </c>
      <c r="N34" s="107">
        <v>93.990000000000009</v>
      </c>
      <c r="O34" s="108">
        <v>36.67</v>
      </c>
      <c r="P34" s="107">
        <v>133.4</v>
      </c>
      <c r="Q34" s="108">
        <v>137.4</v>
      </c>
      <c r="R34" s="107">
        <v>3</v>
      </c>
      <c r="S34" s="108">
        <v>7.47</v>
      </c>
      <c r="T34" s="107">
        <v>0</v>
      </c>
      <c r="U34" s="108">
        <v>0</v>
      </c>
      <c r="V34" s="107">
        <v>348.17</v>
      </c>
      <c r="W34" s="108">
        <v>41.78</v>
      </c>
      <c r="X34" s="107">
        <v>0</v>
      </c>
      <c r="Y34" s="108">
        <v>0</v>
      </c>
      <c r="Z34" s="107">
        <v>0</v>
      </c>
      <c r="AA34" s="108">
        <v>0</v>
      </c>
      <c r="AB34" s="107">
        <v>0</v>
      </c>
      <c r="AC34" s="108">
        <v>13.61</v>
      </c>
      <c r="AD34" s="107">
        <f t="shared" si="2"/>
        <v>249.53000000000003</v>
      </c>
      <c r="AE34" s="108">
        <f t="shared" si="3"/>
        <v>597.70000000000005</v>
      </c>
      <c r="AF34" s="109">
        <f t="shared" si="4"/>
        <v>0</v>
      </c>
      <c r="AG34" s="109">
        <f t="shared" si="5"/>
        <v>0</v>
      </c>
      <c r="AH34" s="11"/>
      <c r="AI34" s="110">
        <f t="shared" si="6"/>
        <v>0</v>
      </c>
      <c r="AJ34" s="111">
        <f t="shared" si="7"/>
        <v>1</v>
      </c>
      <c r="AK34" s="108">
        <f t="shared" si="8"/>
        <v>0</v>
      </c>
    </row>
    <row r="35" spans="1:37" x14ac:dyDescent="0.35">
      <c r="A35" s="99" t="s">
        <v>62</v>
      </c>
      <c r="B35" s="100" t="s">
        <v>63</v>
      </c>
      <c r="C35" s="101" t="s">
        <v>64</v>
      </c>
      <c r="D35" s="102" t="s">
        <v>65</v>
      </c>
      <c r="E35" s="103" t="str">
        <f t="shared" si="1"/>
        <v>U054T220</v>
      </c>
      <c r="F35" s="104" t="s">
        <v>45</v>
      </c>
      <c r="G35" s="105">
        <v>2</v>
      </c>
      <c r="H35" s="106"/>
      <c r="I35" s="107">
        <v>48.1</v>
      </c>
      <c r="J35" s="107">
        <v>7</v>
      </c>
      <c r="K35" s="108">
        <v>-3.78</v>
      </c>
      <c r="L35" s="107">
        <v>7.5</v>
      </c>
      <c r="M35" s="108">
        <v>2.7</v>
      </c>
      <c r="N35" s="107">
        <v>14.25</v>
      </c>
      <c r="O35" s="108">
        <v>5.57</v>
      </c>
      <c r="P35" s="107">
        <v>24</v>
      </c>
      <c r="Q35" s="108">
        <v>24.72</v>
      </c>
      <c r="R35" s="107">
        <v>0</v>
      </c>
      <c r="S35" s="108">
        <v>0</v>
      </c>
      <c r="T35" s="107">
        <v>0</v>
      </c>
      <c r="U35" s="108">
        <v>0</v>
      </c>
      <c r="V35" s="107">
        <v>48.1</v>
      </c>
      <c r="W35" s="108">
        <v>5.77</v>
      </c>
      <c r="X35" s="107">
        <v>0</v>
      </c>
      <c r="Y35" s="108">
        <v>0</v>
      </c>
      <c r="Z35" s="107">
        <v>0</v>
      </c>
      <c r="AA35" s="108">
        <v>0</v>
      </c>
      <c r="AB35" s="107">
        <v>0</v>
      </c>
      <c r="AC35" s="108">
        <v>1.88</v>
      </c>
      <c r="AD35" s="107">
        <f t="shared" si="2"/>
        <v>36.860000000000007</v>
      </c>
      <c r="AE35" s="108">
        <f t="shared" si="3"/>
        <v>84.960000000000008</v>
      </c>
      <c r="AF35" s="109">
        <f t="shared" si="4"/>
        <v>0</v>
      </c>
      <c r="AG35" s="109">
        <f t="shared" si="5"/>
        <v>0</v>
      </c>
      <c r="AH35" s="11"/>
      <c r="AI35" s="110">
        <f t="shared" si="6"/>
        <v>0</v>
      </c>
      <c r="AJ35" s="111">
        <f t="shared" si="7"/>
        <v>1</v>
      </c>
      <c r="AK35" s="108">
        <f t="shared" si="8"/>
        <v>0</v>
      </c>
    </row>
    <row r="36" spans="1:37" x14ac:dyDescent="0.35">
      <c r="A36" s="112" t="s">
        <v>64</v>
      </c>
      <c r="B36" s="113" t="s">
        <v>66</v>
      </c>
      <c r="C36" s="114" t="s">
        <v>64</v>
      </c>
      <c r="D36" s="115" t="s">
        <v>65</v>
      </c>
      <c r="E36" s="116" t="str">
        <f t="shared" si="1"/>
        <v>U054U054</v>
      </c>
      <c r="F36" s="117" t="s">
        <v>45</v>
      </c>
      <c r="G36" s="118">
        <v>2</v>
      </c>
      <c r="H36" s="1"/>
      <c r="I36" s="119">
        <v>0</v>
      </c>
      <c r="J36" s="119">
        <v>0</v>
      </c>
      <c r="K36" s="120">
        <v>0</v>
      </c>
      <c r="L36" s="119">
        <v>0</v>
      </c>
      <c r="M36" s="120">
        <v>0</v>
      </c>
      <c r="N36" s="119">
        <v>0</v>
      </c>
      <c r="O36" s="120">
        <v>0</v>
      </c>
      <c r="P36" s="119">
        <v>0</v>
      </c>
      <c r="Q36" s="120">
        <v>0</v>
      </c>
      <c r="R36" s="119">
        <v>0</v>
      </c>
      <c r="S36" s="120">
        <v>0</v>
      </c>
      <c r="T36" s="119">
        <v>0</v>
      </c>
      <c r="U36" s="120">
        <v>0</v>
      </c>
      <c r="V36" s="119">
        <v>0</v>
      </c>
      <c r="W36" s="120">
        <v>0</v>
      </c>
      <c r="X36" s="119">
        <v>0</v>
      </c>
      <c r="Y36" s="120">
        <v>0</v>
      </c>
      <c r="Z36" s="119">
        <v>0</v>
      </c>
      <c r="AA36" s="120">
        <v>0</v>
      </c>
      <c r="AB36" s="119">
        <v>507.5</v>
      </c>
      <c r="AC36" s="120">
        <v>0</v>
      </c>
      <c r="AD36" s="119">
        <f t="shared" si="2"/>
        <v>0</v>
      </c>
      <c r="AE36" s="120">
        <f t="shared" si="3"/>
        <v>0</v>
      </c>
      <c r="AF36" s="121">
        <f t="shared" si="4"/>
        <v>616.96</v>
      </c>
      <c r="AG36" s="121">
        <f t="shared" si="5"/>
        <v>1525.58</v>
      </c>
      <c r="AH36" s="11"/>
      <c r="AI36" s="122">
        <f t="shared" si="6"/>
        <v>0</v>
      </c>
      <c r="AJ36" s="122">
        <f t="shared" si="7"/>
        <v>0</v>
      </c>
      <c r="AK36" s="120">
        <f t="shared" si="8"/>
        <v>0</v>
      </c>
    </row>
    <row r="37" spans="1:37" x14ac:dyDescent="0.35">
      <c r="A37" s="13" t="s">
        <v>67</v>
      </c>
      <c r="B37" s="14" t="s">
        <v>68</v>
      </c>
      <c r="C37" s="92" t="s">
        <v>67</v>
      </c>
      <c r="D37" s="93" t="s">
        <v>68</v>
      </c>
      <c r="E37" s="94" t="str">
        <f t="shared" si="1"/>
        <v>T029T029</v>
      </c>
      <c r="F37" s="95" t="s">
        <v>45</v>
      </c>
      <c r="G37" s="96">
        <v>3</v>
      </c>
      <c r="H37" s="1"/>
      <c r="I37" s="82">
        <v>0</v>
      </c>
      <c r="J37" s="82">
        <v>0</v>
      </c>
      <c r="K37" s="83">
        <v>0</v>
      </c>
      <c r="L37" s="82">
        <v>0</v>
      </c>
      <c r="M37" s="83">
        <v>0</v>
      </c>
      <c r="N37" s="82">
        <v>0</v>
      </c>
      <c r="O37" s="83">
        <v>0</v>
      </c>
      <c r="P37" s="82">
        <v>0</v>
      </c>
      <c r="Q37" s="83">
        <v>0</v>
      </c>
      <c r="R37" s="82">
        <v>0</v>
      </c>
      <c r="S37" s="83">
        <v>0</v>
      </c>
      <c r="T37" s="82">
        <v>0</v>
      </c>
      <c r="U37" s="83">
        <v>0</v>
      </c>
      <c r="V37" s="82">
        <v>0</v>
      </c>
      <c r="W37" s="83">
        <v>0</v>
      </c>
      <c r="X37" s="82">
        <v>0</v>
      </c>
      <c r="Y37" s="83">
        <v>0</v>
      </c>
      <c r="Z37" s="82">
        <v>0</v>
      </c>
      <c r="AA37" s="83">
        <v>0</v>
      </c>
      <c r="AB37" s="82">
        <v>0</v>
      </c>
      <c r="AC37" s="83">
        <v>0</v>
      </c>
      <c r="AD37" s="82">
        <f t="shared" si="2"/>
        <v>0</v>
      </c>
      <c r="AE37" s="83">
        <f t="shared" si="3"/>
        <v>0</v>
      </c>
      <c r="AF37" s="97">
        <f t="shared" si="4"/>
        <v>0</v>
      </c>
      <c r="AG37" s="97">
        <f t="shared" si="5"/>
        <v>0</v>
      </c>
      <c r="AH37" s="11"/>
      <c r="AI37" s="84">
        <f t="shared" si="6"/>
        <v>176.70000000000002</v>
      </c>
      <c r="AJ37" s="84">
        <f t="shared" si="7"/>
        <v>0</v>
      </c>
      <c r="AK37" s="98">
        <f t="shared" si="8"/>
        <v>1</v>
      </c>
    </row>
    <row r="38" spans="1:37" x14ac:dyDescent="0.35">
      <c r="A38" s="13" t="s">
        <v>69</v>
      </c>
      <c r="B38" s="14" t="s">
        <v>70</v>
      </c>
      <c r="C38" s="92" t="s">
        <v>69</v>
      </c>
      <c r="D38" s="93" t="s">
        <v>70</v>
      </c>
      <c r="E38" s="94" t="str">
        <f t="shared" si="1"/>
        <v>T053T053</v>
      </c>
      <c r="F38" s="95" t="s">
        <v>45</v>
      </c>
      <c r="G38" s="96">
        <v>3</v>
      </c>
      <c r="H38" s="1"/>
      <c r="I38" s="82">
        <v>0</v>
      </c>
      <c r="J38" s="82">
        <v>0</v>
      </c>
      <c r="K38" s="83">
        <v>0</v>
      </c>
      <c r="L38" s="82">
        <v>0</v>
      </c>
      <c r="M38" s="83">
        <v>0</v>
      </c>
      <c r="N38" s="82">
        <v>0</v>
      </c>
      <c r="O38" s="83">
        <v>0</v>
      </c>
      <c r="P38" s="82">
        <v>0</v>
      </c>
      <c r="Q38" s="83">
        <v>0</v>
      </c>
      <c r="R38" s="82">
        <v>0</v>
      </c>
      <c r="S38" s="83">
        <v>0</v>
      </c>
      <c r="T38" s="82">
        <v>0</v>
      </c>
      <c r="U38" s="83">
        <v>0</v>
      </c>
      <c r="V38" s="82">
        <v>0</v>
      </c>
      <c r="W38" s="83">
        <v>0</v>
      </c>
      <c r="X38" s="82">
        <v>0</v>
      </c>
      <c r="Y38" s="83">
        <v>0</v>
      </c>
      <c r="Z38" s="82">
        <v>0</v>
      </c>
      <c r="AA38" s="83">
        <v>0</v>
      </c>
      <c r="AB38" s="82">
        <v>0</v>
      </c>
      <c r="AC38" s="83">
        <v>0</v>
      </c>
      <c r="AD38" s="82">
        <f t="shared" si="2"/>
        <v>0</v>
      </c>
      <c r="AE38" s="83">
        <f t="shared" si="3"/>
        <v>0</v>
      </c>
      <c r="AF38" s="97">
        <f t="shared" si="4"/>
        <v>0</v>
      </c>
      <c r="AG38" s="97">
        <f t="shared" si="5"/>
        <v>0</v>
      </c>
      <c r="AH38" s="11"/>
      <c r="AI38" s="84">
        <f t="shared" si="6"/>
        <v>310.8</v>
      </c>
      <c r="AJ38" s="84">
        <f t="shared" si="7"/>
        <v>0</v>
      </c>
      <c r="AK38" s="98">
        <f t="shared" si="8"/>
        <v>1</v>
      </c>
    </row>
    <row r="39" spans="1:37" x14ac:dyDescent="0.35">
      <c r="A39" s="13" t="s">
        <v>71</v>
      </c>
      <c r="B39" s="14" t="s">
        <v>72</v>
      </c>
      <c r="C39" s="92" t="s">
        <v>71</v>
      </c>
      <c r="D39" s="93" t="s">
        <v>73</v>
      </c>
      <c r="E39" s="94" t="str">
        <f t="shared" si="1"/>
        <v>T123T123</v>
      </c>
      <c r="F39" s="95" t="s">
        <v>45</v>
      </c>
      <c r="G39" s="96">
        <v>3</v>
      </c>
      <c r="H39" s="1"/>
      <c r="I39" s="82">
        <v>0</v>
      </c>
      <c r="J39" s="82">
        <v>0</v>
      </c>
      <c r="K39" s="83">
        <v>0</v>
      </c>
      <c r="L39" s="82">
        <v>0</v>
      </c>
      <c r="M39" s="83">
        <v>0</v>
      </c>
      <c r="N39" s="82">
        <v>0</v>
      </c>
      <c r="O39" s="83">
        <v>0</v>
      </c>
      <c r="P39" s="82">
        <v>0</v>
      </c>
      <c r="Q39" s="83">
        <v>0</v>
      </c>
      <c r="R39" s="82">
        <v>0</v>
      </c>
      <c r="S39" s="83">
        <v>0</v>
      </c>
      <c r="T39" s="82">
        <v>0</v>
      </c>
      <c r="U39" s="83">
        <v>0</v>
      </c>
      <c r="V39" s="82">
        <v>0</v>
      </c>
      <c r="W39" s="83">
        <v>0</v>
      </c>
      <c r="X39" s="82">
        <v>0</v>
      </c>
      <c r="Y39" s="83">
        <v>0</v>
      </c>
      <c r="Z39" s="82">
        <v>0</v>
      </c>
      <c r="AA39" s="83">
        <v>0</v>
      </c>
      <c r="AB39" s="82">
        <v>0</v>
      </c>
      <c r="AC39" s="83">
        <v>0</v>
      </c>
      <c r="AD39" s="82">
        <f t="shared" si="2"/>
        <v>0</v>
      </c>
      <c r="AE39" s="83">
        <f t="shared" si="3"/>
        <v>0</v>
      </c>
      <c r="AF39" s="97">
        <f t="shared" si="4"/>
        <v>0</v>
      </c>
      <c r="AG39" s="97">
        <f t="shared" si="5"/>
        <v>0</v>
      </c>
      <c r="AH39" s="11"/>
      <c r="AI39" s="84">
        <f t="shared" si="6"/>
        <v>1440.6</v>
      </c>
      <c r="AJ39" s="84">
        <f t="shared" si="7"/>
        <v>0</v>
      </c>
      <c r="AK39" s="98">
        <f t="shared" si="8"/>
        <v>1</v>
      </c>
    </row>
    <row r="40" spans="1:37" x14ac:dyDescent="0.35">
      <c r="A40" s="13" t="s">
        <v>74</v>
      </c>
      <c r="B40" s="14" t="s">
        <v>75</v>
      </c>
      <c r="C40" s="92" t="s">
        <v>74</v>
      </c>
      <c r="D40" s="93" t="s">
        <v>75</v>
      </c>
      <c r="E40" s="94" t="str">
        <f t="shared" si="1"/>
        <v>T167T167</v>
      </c>
      <c r="F40" s="95" t="s">
        <v>45</v>
      </c>
      <c r="G40" s="96">
        <v>3</v>
      </c>
      <c r="H40" s="1"/>
      <c r="I40" s="82">
        <v>0</v>
      </c>
      <c r="J40" s="82">
        <v>0</v>
      </c>
      <c r="K40" s="83">
        <v>0</v>
      </c>
      <c r="L40" s="82">
        <v>0</v>
      </c>
      <c r="M40" s="83">
        <v>0</v>
      </c>
      <c r="N40" s="82">
        <v>0</v>
      </c>
      <c r="O40" s="83">
        <v>0</v>
      </c>
      <c r="P40" s="82">
        <v>0</v>
      </c>
      <c r="Q40" s="83">
        <v>0</v>
      </c>
      <c r="R40" s="82">
        <v>0</v>
      </c>
      <c r="S40" s="83">
        <v>0</v>
      </c>
      <c r="T40" s="82">
        <v>0</v>
      </c>
      <c r="U40" s="83">
        <v>0</v>
      </c>
      <c r="V40" s="82">
        <v>0</v>
      </c>
      <c r="W40" s="83">
        <v>0</v>
      </c>
      <c r="X40" s="82">
        <v>0</v>
      </c>
      <c r="Y40" s="83">
        <v>0</v>
      </c>
      <c r="Z40" s="82">
        <v>0</v>
      </c>
      <c r="AA40" s="83">
        <v>0</v>
      </c>
      <c r="AB40" s="82">
        <v>0</v>
      </c>
      <c r="AC40" s="83">
        <v>0</v>
      </c>
      <c r="AD40" s="82">
        <f t="shared" si="2"/>
        <v>0</v>
      </c>
      <c r="AE40" s="83">
        <f t="shared" si="3"/>
        <v>0</v>
      </c>
      <c r="AF40" s="97">
        <f t="shared" si="4"/>
        <v>0</v>
      </c>
      <c r="AG40" s="97">
        <f t="shared" si="5"/>
        <v>0</v>
      </c>
      <c r="AH40" s="11"/>
      <c r="AI40" s="84">
        <f t="shared" si="6"/>
        <v>115.85</v>
      </c>
      <c r="AJ40" s="84">
        <f t="shared" si="7"/>
        <v>0</v>
      </c>
      <c r="AK40" s="98">
        <f t="shared" si="8"/>
        <v>1</v>
      </c>
    </row>
    <row r="41" spans="1:37" x14ac:dyDescent="0.35">
      <c r="A41" s="13" t="s">
        <v>76</v>
      </c>
      <c r="B41" s="14" t="s">
        <v>77</v>
      </c>
      <c r="C41" s="92" t="s">
        <v>76</v>
      </c>
      <c r="D41" s="93" t="s">
        <v>77</v>
      </c>
      <c r="E41" s="94" t="str">
        <f t="shared" si="1"/>
        <v>T180T180</v>
      </c>
      <c r="F41" s="95" t="s">
        <v>45</v>
      </c>
      <c r="G41" s="96">
        <v>3</v>
      </c>
      <c r="H41" s="1"/>
      <c r="I41" s="82">
        <v>0</v>
      </c>
      <c r="J41" s="82">
        <v>0</v>
      </c>
      <c r="K41" s="83">
        <v>0</v>
      </c>
      <c r="L41" s="82">
        <v>0</v>
      </c>
      <c r="M41" s="83">
        <v>0</v>
      </c>
      <c r="N41" s="82">
        <v>0</v>
      </c>
      <c r="O41" s="83">
        <v>0</v>
      </c>
      <c r="P41" s="82">
        <v>0</v>
      </c>
      <c r="Q41" s="83">
        <v>0</v>
      </c>
      <c r="R41" s="82">
        <v>0</v>
      </c>
      <c r="S41" s="83">
        <v>0</v>
      </c>
      <c r="T41" s="82">
        <v>0</v>
      </c>
      <c r="U41" s="83">
        <v>0</v>
      </c>
      <c r="V41" s="82">
        <v>0</v>
      </c>
      <c r="W41" s="83">
        <v>0</v>
      </c>
      <c r="X41" s="82">
        <v>0</v>
      </c>
      <c r="Y41" s="83">
        <v>0</v>
      </c>
      <c r="Z41" s="82">
        <v>0</v>
      </c>
      <c r="AA41" s="83">
        <v>0</v>
      </c>
      <c r="AB41" s="82">
        <v>0</v>
      </c>
      <c r="AC41" s="83">
        <v>0</v>
      </c>
      <c r="AD41" s="82">
        <f t="shared" si="2"/>
        <v>0</v>
      </c>
      <c r="AE41" s="83">
        <f t="shared" si="3"/>
        <v>0</v>
      </c>
      <c r="AF41" s="97">
        <f t="shared" si="4"/>
        <v>0</v>
      </c>
      <c r="AG41" s="97">
        <f t="shared" si="5"/>
        <v>0</v>
      </c>
      <c r="AH41" s="11"/>
      <c r="AI41" s="84">
        <f t="shared" si="6"/>
        <v>287.08</v>
      </c>
      <c r="AJ41" s="84">
        <f t="shared" si="7"/>
        <v>0</v>
      </c>
      <c r="AK41" s="98">
        <f t="shared" si="8"/>
        <v>1</v>
      </c>
    </row>
    <row r="42" spans="1:37" x14ac:dyDescent="0.35">
      <c r="A42" s="13" t="s">
        <v>78</v>
      </c>
      <c r="B42" s="14" t="s">
        <v>79</v>
      </c>
      <c r="C42" s="92" t="s">
        <v>78</v>
      </c>
      <c r="D42" s="93" t="s">
        <v>79</v>
      </c>
      <c r="E42" s="94" t="str">
        <f t="shared" si="1"/>
        <v>T189T189</v>
      </c>
      <c r="F42" s="95" t="s">
        <v>45</v>
      </c>
      <c r="G42" s="96">
        <v>3</v>
      </c>
      <c r="H42" s="1"/>
      <c r="I42" s="82">
        <v>0</v>
      </c>
      <c r="J42" s="82">
        <v>0</v>
      </c>
      <c r="K42" s="83">
        <v>0</v>
      </c>
      <c r="L42" s="82">
        <v>0</v>
      </c>
      <c r="M42" s="83">
        <v>0</v>
      </c>
      <c r="N42" s="82">
        <v>0</v>
      </c>
      <c r="O42" s="83">
        <v>0</v>
      </c>
      <c r="P42" s="82">
        <v>0</v>
      </c>
      <c r="Q42" s="83">
        <v>0</v>
      </c>
      <c r="R42" s="82">
        <v>0</v>
      </c>
      <c r="S42" s="83">
        <v>0</v>
      </c>
      <c r="T42" s="82">
        <v>0</v>
      </c>
      <c r="U42" s="83">
        <v>0</v>
      </c>
      <c r="V42" s="82">
        <v>0</v>
      </c>
      <c r="W42" s="83">
        <v>0</v>
      </c>
      <c r="X42" s="82">
        <v>0</v>
      </c>
      <c r="Y42" s="83">
        <v>0</v>
      </c>
      <c r="Z42" s="82">
        <v>0</v>
      </c>
      <c r="AA42" s="83">
        <v>0</v>
      </c>
      <c r="AB42" s="82">
        <v>0</v>
      </c>
      <c r="AC42" s="83">
        <v>0</v>
      </c>
      <c r="AD42" s="82">
        <f t="shared" si="2"/>
        <v>0</v>
      </c>
      <c r="AE42" s="83">
        <f t="shared" si="3"/>
        <v>0</v>
      </c>
      <c r="AF42" s="97">
        <f t="shared" si="4"/>
        <v>0</v>
      </c>
      <c r="AG42" s="97">
        <f t="shared" si="5"/>
        <v>0</v>
      </c>
      <c r="AH42" s="11"/>
      <c r="AI42" s="84">
        <f t="shared" si="6"/>
        <v>275.82</v>
      </c>
      <c r="AJ42" s="84">
        <f t="shared" si="7"/>
        <v>0</v>
      </c>
      <c r="AK42" s="98">
        <f t="shared" si="8"/>
        <v>1</v>
      </c>
    </row>
    <row r="43" spans="1:37" x14ac:dyDescent="0.35">
      <c r="A43" s="13" t="s">
        <v>80</v>
      </c>
      <c r="B43" s="14" t="s">
        <v>81</v>
      </c>
      <c r="C43" s="92" t="s">
        <v>80</v>
      </c>
      <c r="D43" s="93" t="s">
        <v>81</v>
      </c>
      <c r="E43" s="94" t="str">
        <f t="shared" si="1"/>
        <v>T239T239</v>
      </c>
      <c r="F43" s="95" t="s">
        <v>45</v>
      </c>
      <c r="G43" s="96">
        <v>3</v>
      </c>
      <c r="H43" s="1"/>
      <c r="I43" s="82">
        <v>0</v>
      </c>
      <c r="J43" s="82">
        <v>0</v>
      </c>
      <c r="K43" s="83">
        <v>0</v>
      </c>
      <c r="L43" s="82">
        <v>0</v>
      </c>
      <c r="M43" s="83">
        <v>0</v>
      </c>
      <c r="N43" s="82">
        <v>0</v>
      </c>
      <c r="O43" s="83">
        <v>0</v>
      </c>
      <c r="P43" s="82">
        <v>0</v>
      </c>
      <c r="Q43" s="83">
        <v>0</v>
      </c>
      <c r="R43" s="82">
        <v>0</v>
      </c>
      <c r="S43" s="83">
        <v>0</v>
      </c>
      <c r="T43" s="82">
        <v>0</v>
      </c>
      <c r="U43" s="83">
        <v>0</v>
      </c>
      <c r="V43" s="82">
        <v>0</v>
      </c>
      <c r="W43" s="83">
        <v>0</v>
      </c>
      <c r="X43" s="82">
        <v>0</v>
      </c>
      <c r="Y43" s="83">
        <v>0</v>
      </c>
      <c r="Z43" s="82">
        <v>0</v>
      </c>
      <c r="AA43" s="83">
        <v>0</v>
      </c>
      <c r="AB43" s="82">
        <v>0</v>
      </c>
      <c r="AC43" s="83">
        <v>0</v>
      </c>
      <c r="AD43" s="82">
        <f t="shared" si="2"/>
        <v>0</v>
      </c>
      <c r="AE43" s="83">
        <f t="shared" si="3"/>
        <v>0</v>
      </c>
      <c r="AF43" s="97">
        <f t="shared" si="4"/>
        <v>0</v>
      </c>
      <c r="AG43" s="97">
        <f t="shared" si="5"/>
        <v>0</v>
      </c>
      <c r="AH43" s="11"/>
      <c r="AI43" s="84">
        <f t="shared" si="6"/>
        <v>136.35000000000002</v>
      </c>
      <c r="AJ43" s="84">
        <f t="shared" si="7"/>
        <v>0</v>
      </c>
      <c r="AK43" s="98">
        <f t="shared" si="8"/>
        <v>1</v>
      </c>
    </row>
    <row r="44" spans="1:37" x14ac:dyDescent="0.35">
      <c r="A44" s="99" t="s">
        <v>67</v>
      </c>
      <c r="B44" s="100" t="s">
        <v>68</v>
      </c>
      <c r="C44" s="101" t="s">
        <v>82</v>
      </c>
      <c r="D44" s="102" t="s">
        <v>83</v>
      </c>
      <c r="E44" s="103" t="str">
        <f t="shared" si="1"/>
        <v>U055T029</v>
      </c>
      <c r="F44" s="104" t="s">
        <v>45</v>
      </c>
      <c r="G44" s="105">
        <v>3</v>
      </c>
      <c r="H44" s="106"/>
      <c r="I44" s="107">
        <v>122.32000000000001</v>
      </c>
      <c r="J44" s="107">
        <v>15.25</v>
      </c>
      <c r="K44" s="108">
        <v>-8.24</v>
      </c>
      <c r="L44" s="107">
        <v>20</v>
      </c>
      <c r="M44" s="108">
        <v>7.2000000000000011</v>
      </c>
      <c r="N44" s="107">
        <v>33.92</v>
      </c>
      <c r="O44" s="108">
        <v>13.23</v>
      </c>
      <c r="P44" s="107">
        <v>32.65</v>
      </c>
      <c r="Q44" s="108">
        <v>33.630000000000003</v>
      </c>
      <c r="R44" s="107">
        <v>0</v>
      </c>
      <c r="S44" s="108">
        <v>0</v>
      </c>
      <c r="T44" s="107">
        <v>0</v>
      </c>
      <c r="U44" s="108">
        <v>0</v>
      </c>
      <c r="V44" s="107">
        <v>0</v>
      </c>
      <c r="W44" s="108">
        <v>0</v>
      </c>
      <c r="X44" s="107">
        <v>122.32000000000001</v>
      </c>
      <c r="Y44" s="108">
        <v>8.56</v>
      </c>
      <c r="Z44" s="107">
        <v>0</v>
      </c>
      <c r="AA44" s="108">
        <v>0</v>
      </c>
      <c r="AB44" s="107">
        <v>0</v>
      </c>
      <c r="AC44" s="108">
        <v>0</v>
      </c>
      <c r="AD44" s="107">
        <f t="shared" si="2"/>
        <v>54.38000000000001</v>
      </c>
      <c r="AE44" s="108">
        <f t="shared" si="3"/>
        <v>176.70000000000002</v>
      </c>
      <c r="AF44" s="109">
        <f t="shared" si="4"/>
        <v>0</v>
      </c>
      <c r="AG44" s="109">
        <f t="shared" si="5"/>
        <v>0</v>
      </c>
      <c r="AH44" s="11"/>
      <c r="AI44" s="110">
        <f t="shared" si="6"/>
        <v>0</v>
      </c>
      <c r="AJ44" s="111">
        <f t="shared" si="7"/>
        <v>1</v>
      </c>
      <c r="AK44" s="108">
        <f t="shared" si="8"/>
        <v>0</v>
      </c>
    </row>
    <row r="45" spans="1:37" x14ac:dyDescent="0.35">
      <c r="A45" s="99" t="s">
        <v>69</v>
      </c>
      <c r="B45" s="100" t="s">
        <v>70</v>
      </c>
      <c r="C45" s="101" t="s">
        <v>82</v>
      </c>
      <c r="D45" s="102" t="s">
        <v>83</v>
      </c>
      <c r="E45" s="103" t="str">
        <f t="shared" si="1"/>
        <v>U055T053</v>
      </c>
      <c r="F45" s="104" t="s">
        <v>45</v>
      </c>
      <c r="G45" s="105">
        <v>3</v>
      </c>
      <c r="H45" s="106"/>
      <c r="I45" s="107">
        <v>204.65</v>
      </c>
      <c r="J45" s="107">
        <v>12.5</v>
      </c>
      <c r="K45" s="108">
        <v>-6.75</v>
      </c>
      <c r="L45" s="107">
        <v>41.5</v>
      </c>
      <c r="M45" s="108">
        <v>14.94</v>
      </c>
      <c r="N45" s="107">
        <v>61.65</v>
      </c>
      <c r="O45" s="108">
        <v>24.06</v>
      </c>
      <c r="P45" s="107">
        <v>53</v>
      </c>
      <c r="Q45" s="108">
        <v>54.59</v>
      </c>
      <c r="R45" s="107">
        <v>2</v>
      </c>
      <c r="S45" s="108">
        <v>4.9800000000000004</v>
      </c>
      <c r="T45" s="107">
        <v>0</v>
      </c>
      <c r="U45" s="108">
        <v>0</v>
      </c>
      <c r="V45" s="107">
        <v>0</v>
      </c>
      <c r="W45" s="108">
        <v>0</v>
      </c>
      <c r="X45" s="107">
        <v>204.65</v>
      </c>
      <c r="Y45" s="108">
        <v>14.33</v>
      </c>
      <c r="Z45" s="107">
        <v>0</v>
      </c>
      <c r="AA45" s="108">
        <v>0</v>
      </c>
      <c r="AB45" s="107">
        <v>0</v>
      </c>
      <c r="AC45" s="108">
        <v>0</v>
      </c>
      <c r="AD45" s="107">
        <f t="shared" si="2"/>
        <v>106.15</v>
      </c>
      <c r="AE45" s="108">
        <f t="shared" si="3"/>
        <v>310.8</v>
      </c>
      <c r="AF45" s="109">
        <f t="shared" si="4"/>
        <v>0</v>
      </c>
      <c r="AG45" s="109">
        <f t="shared" si="5"/>
        <v>0</v>
      </c>
      <c r="AH45" s="11"/>
      <c r="AI45" s="110">
        <f t="shared" si="6"/>
        <v>0</v>
      </c>
      <c r="AJ45" s="111">
        <f t="shared" si="7"/>
        <v>1</v>
      </c>
      <c r="AK45" s="108">
        <f t="shared" si="8"/>
        <v>0</v>
      </c>
    </row>
    <row r="46" spans="1:37" x14ac:dyDescent="0.35">
      <c r="A46" s="99" t="s">
        <v>71</v>
      </c>
      <c r="B46" s="100" t="s">
        <v>72</v>
      </c>
      <c r="C46" s="101" t="s">
        <v>82</v>
      </c>
      <c r="D46" s="102" t="s">
        <v>83</v>
      </c>
      <c r="E46" s="103" t="str">
        <f t="shared" si="1"/>
        <v>U055T123</v>
      </c>
      <c r="F46" s="104" t="s">
        <v>45</v>
      </c>
      <c r="G46" s="105">
        <v>3</v>
      </c>
      <c r="H46" s="106"/>
      <c r="I46" s="107">
        <v>868.77</v>
      </c>
      <c r="J46" s="107">
        <v>85.42</v>
      </c>
      <c r="K46" s="108">
        <v>-46.13</v>
      </c>
      <c r="L46" s="107">
        <v>188.45</v>
      </c>
      <c r="M46" s="108">
        <v>67.84</v>
      </c>
      <c r="N46" s="107">
        <v>242.67000000000002</v>
      </c>
      <c r="O46" s="108">
        <v>94.64</v>
      </c>
      <c r="P46" s="107">
        <v>346.90999999999997</v>
      </c>
      <c r="Q46" s="108">
        <v>357.32</v>
      </c>
      <c r="R46" s="107">
        <v>15</v>
      </c>
      <c r="S46" s="108">
        <v>37.35</v>
      </c>
      <c r="T46" s="107">
        <v>0</v>
      </c>
      <c r="U46" s="108">
        <v>0</v>
      </c>
      <c r="V46" s="107">
        <v>0</v>
      </c>
      <c r="W46" s="108">
        <v>0</v>
      </c>
      <c r="X46" s="107">
        <v>868.77</v>
      </c>
      <c r="Y46" s="108">
        <v>60.81</v>
      </c>
      <c r="Z46" s="107">
        <v>0</v>
      </c>
      <c r="AA46" s="108">
        <v>0</v>
      </c>
      <c r="AB46" s="107">
        <v>0</v>
      </c>
      <c r="AC46" s="108">
        <v>0</v>
      </c>
      <c r="AD46" s="107">
        <f t="shared" si="2"/>
        <v>571.82999999999993</v>
      </c>
      <c r="AE46" s="108">
        <f t="shared" si="3"/>
        <v>1440.6</v>
      </c>
      <c r="AF46" s="109">
        <f t="shared" si="4"/>
        <v>0</v>
      </c>
      <c r="AG46" s="109">
        <f t="shared" si="5"/>
        <v>0</v>
      </c>
      <c r="AH46" s="11"/>
      <c r="AI46" s="110">
        <f t="shared" si="6"/>
        <v>0</v>
      </c>
      <c r="AJ46" s="111">
        <f t="shared" si="7"/>
        <v>1</v>
      </c>
      <c r="AK46" s="108">
        <f t="shared" si="8"/>
        <v>0</v>
      </c>
    </row>
    <row r="47" spans="1:37" x14ac:dyDescent="0.35">
      <c r="A47" s="99" t="s">
        <v>74</v>
      </c>
      <c r="B47" s="100" t="s">
        <v>75</v>
      </c>
      <c r="C47" s="101" t="s">
        <v>82</v>
      </c>
      <c r="D47" s="102" t="s">
        <v>83</v>
      </c>
      <c r="E47" s="103" t="str">
        <f t="shared" si="1"/>
        <v>U055T167</v>
      </c>
      <c r="F47" s="104" t="s">
        <v>45</v>
      </c>
      <c r="G47" s="105">
        <v>3</v>
      </c>
      <c r="H47" s="106"/>
      <c r="I47" s="107">
        <v>76.259999999999991</v>
      </c>
      <c r="J47" s="107">
        <v>5.68</v>
      </c>
      <c r="K47" s="108">
        <v>-3.07</v>
      </c>
      <c r="L47" s="107">
        <v>15</v>
      </c>
      <c r="M47" s="108">
        <v>5.4</v>
      </c>
      <c r="N47" s="107">
        <v>21.08</v>
      </c>
      <c r="O47" s="108">
        <v>8.23</v>
      </c>
      <c r="P47" s="107">
        <v>23</v>
      </c>
      <c r="Q47" s="108">
        <v>23.69</v>
      </c>
      <c r="R47" s="107">
        <v>0</v>
      </c>
      <c r="S47" s="108">
        <v>0</v>
      </c>
      <c r="T47" s="107">
        <v>0</v>
      </c>
      <c r="U47" s="108">
        <v>0</v>
      </c>
      <c r="V47" s="107">
        <v>0</v>
      </c>
      <c r="W47" s="108">
        <v>0</v>
      </c>
      <c r="X47" s="107">
        <v>76.260000000000005</v>
      </c>
      <c r="Y47" s="108">
        <v>5.34</v>
      </c>
      <c r="Z47" s="107">
        <v>0</v>
      </c>
      <c r="AA47" s="108">
        <v>0</v>
      </c>
      <c r="AB47" s="107">
        <v>0</v>
      </c>
      <c r="AC47" s="108">
        <v>0</v>
      </c>
      <c r="AD47" s="107">
        <f t="shared" si="2"/>
        <v>39.590000000000003</v>
      </c>
      <c r="AE47" s="108">
        <f t="shared" si="3"/>
        <v>115.85</v>
      </c>
      <c r="AF47" s="109">
        <f t="shared" si="4"/>
        <v>0</v>
      </c>
      <c r="AG47" s="109">
        <f t="shared" si="5"/>
        <v>0</v>
      </c>
      <c r="AH47" s="11"/>
      <c r="AI47" s="110">
        <f t="shared" si="6"/>
        <v>0</v>
      </c>
      <c r="AJ47" s="111">
        <f t="shared" si="7"/>
        <v>1</v>
      </c>
      <c r="AK47" s="108">
        <f t="shared" si="8"/>
        <v>0</v>
      </c>
    </row>
    <row r="48" spans="1:37" x14ac:dyDescent="0.35">
      <c r="A48" s="99" t="s">
        <v>76</v>
      </c>
      <c r="B48" s="100" t="s">
        <v>77</v>
      </c>
      <c r="C48" s="101" t="s">
        <v>82</v>
      </c>
      <c r="D48" s="102" t="s">
        <v>83</v>
      </c>
      <c r="E48" s="103" t="str">
        <f t="shared" si="1"/>
        <v>U055T180</v>
      </c>
      <c r="F48" s="104" t="s">
        <v>45</v>
      </c>
      <c r="G48" s="105">
        <v>3</v>
      </c>
      <c r="H48" s="106"/>
      <c r="I48" s="107">
        <v>165.43</v>
      </c>
      <c r="J48" s="107">
        <v>15</v>
      </c>
      <c r="K48" s="108">
        <v>-8.1</v>
      </c>
      <c r="L48" s="107">
        <v>37.5</v>
      </c>
      <c r="M48" s="108">
        <v>13.5</v>
      </c>
      <c r="N48" s="107">
        <v>53.93</v>
      </c>
      <c r="O48" s="108">
        <v>21.04</v>
      </c>
      <c r="P48" s="107">
        <v>81.19</v>
      </c>
      <c r="Q48" s="108">
        <v>83.63</v>
      </c>
      <c r="R48" s="107">
        <v>0</v>
      </c>
      <c r="S48" s="108">
        <v>0</v>
      </c>
      <c r="T48" s="107">
        <v>0</v>
      </c>
      <c r="U48" s="108">
        <v>0</v>
      </c>
      <c r="V48" s="107">
        <v>0</v>
      </c>
      <c r="W48" s="108">
        <v>0</v>
      </c>
      <c r="X48" s="107">
        <v>165.43000000000004</v>
      </c>
      <c r="Y48" s="108">
        <v>11.58</v>
      </c>
      <c r="Z48" s="107">
        <v>0</v>
      </c>
      <c r="AA48" s="108">
        <v>0</v>
      </c>
      <c r="AB48" s="107">
        <v>0</v>
      </c>
      <c r="AC48" s="108">
        <v>0</v>
      </c>
      <c r="AD48" s="107">
        <f t="shared" si="2"/>
        <v>121.64999999999999</v>
      </c>
      <c r="AE48" s="108">
        <f t="shared" si="3"/>
        <v>287.08</v>
      </c>
      <c r="AF48" s="109">
        <f t="shared" si="4"/>
        <v>0</v>
      </c>
      <c r="AG48" s="109">
        <f t="shared" si="5"/>
        <v>0</v>
      </c>
      <c r="AH48" s="11"/>
      <c r="AI48" s="110">
        <f t="shared" si="6"/>
        <v>0</v>
      </c>
      <c r="AJ48" s="111">
        <f t="shared" si="7"/>
        <v>1</v>
      </c>
      <c r="AK48" s="108">
        <f t="shared" si="8"/>
        <v>0</v>
      </c>
    </row>
    <row r="49" spans="1:37" x14ac:dyDescent="0.35">
      <c r="A49" s="99" t="s">
        <v>78</v>
      </c>
      <c r="B49" s="100" t="s">
        <v>79</v>
      </c>
      <c r="C49" s="101" t="s">
        <v>82</v>
      </c>
      <c r="D49" s="102" t="s">
        <v>83</v>
      </c>
      <c r="E49" s="103" t="str">
        <f t="shared" si="1"/>
        <v>U055T189</v>
      </c>
      <c r="F49" s="104" t="s">
        <v>45</v>
      </c>
      <c r="G49" s="105">
        <v>3</v>
      </c>
      <c r="H49" s="106"/>
      <c r="I49" s="107">
        <v>165.01999999999998</v>
      </c>
      <c r="J49" s="107">
        <v>18.5</v>
      </c>
      <c r="K49" s="108">
        <v>-9.99</v>
      </c>
      <c r="L49" s="107">
        <v>39</v>
      </c>
      <c r="M49" s="108">
        <v>14.04</v>
      </c>
      <c r="N49" s="107">
        <v>40.5</v>
      </c>
      <c r="O49" s="108">
        <v>15.799999999999999</v>
      </c>
      <c r="P49" s="107">
        <v>65</v>
      </c>
      <c r="Q49" s="108">
        <v>66.95</v>
      </c>
      <c r="R49" s="107">
        <v>5</v>
      </c>
      <c r="S49" s="108">
        <v>12.45</v>
      </c>
      <c r="T49" s="107">
        <v>0</v>
      </c>
      <c r="U49" s="108">
        <v>0</v>
      </c>
      <c r="V49" s="107">
        <v>0</v>
      </c>
      <c r="W49" s="108">
        <v>0</v>
      </c>
      <c r="X49" s="107">
        <v>165.01999999999998</v>
      </c>
      <c r="Y49" s="108">
        <v>11.55</v>
      </c>
      <c r="Z49" s="107">
        <v>0</v>
      </c>
      <c r="AA49" s="108">
        <v>0</v>
      </c>
      <c r="AB49" s="107">
        <v>0</v>
      </c>
      <c r="AC49" s="108">
        <v>0</v>
      </c>
      <c r="AD49" s="107">
        <f t="shared" si="2"/>
        <v>110.8</v>
      </c>
      <c r="AE49" s="108">
        <f t="shared" si="3"/>
        <v>275.82</v>
      </c>
      <c r="AF49" s="109">
        <f t="shared" si="4"/>
        <v>0</v>
      </c>
      <c r="AG49" s="109">
        <f t="shared" si="5"/>
        <v>0</v>
      </c>
      <c r="AH49" s="11"/>
      <c r="AI49" s="110">
        <f t="shared" si="6"/>
        <v>0</v>
      </c>
      <c r="AJ49" s="111">
        <f t="shared" si="7"/>
        <v>1</v>
      </c>
      <c r="AK49" s="108">
        <f t="shared" si="8"/>
        <v>0</v>
      </c>
    </row>
    <row r="50" spans="1:37" x14ac:dyDescent="0.35">
      <c r="A50" s="99" t="s">
        <v>80</v>
      </c>
      <c r="B50" s="100" t="s">
        <v>81</v>
      </c>
      <c r="C50" s="101" t="s">
        <v>82</v>
      </c>
      <c r="D50" s="102" t="s">
        <v>83</v>
      </c>
      <c r="E50" s="103" t="str">
        <f t="shared" si="1"/>
        <v>U055T239</v>
      </c>
      <c r="F50" s="104" t="s">
        <v>45</v>
      </c>
      <c r="G50" s="105">
        <v>3</v>
      </c>
      <c r="H50" s="106"/>
      <c r="I50" s="107">
        <v>93.050000000000011</v>
      </c>
      <c r="J50" s="107">
        <v>11.5</v>
      </c>
      <c r="K50" s="108">
        <v>-6.21</v>
      </c>
      <c r="L50" s="107">
        <v>23</v>
      </c>
      <c r="M50" s="108">
        <v>8.2800000000000011</v>
      </c>
      <c r="N50" s="107">
        <v>17.68</v>
      </c>
      <c r="O50" s="108">
        <v>6.91</v>
      </c>
      <c r="P50" s="107">
        <v>27</v>
      </c>
      <c r="Q50" s="108">
        <v>27.81</v>
      </c>
      <c r="R50" s="107">
        <v>0</v>
      </c>
      <c r="S50" s="108">
        <v>0</v>
      </c>
      <c r="T50" s="107">
        <v>0</v>
      </c>
      <c r="U50" s="108">
        <v>0</v>
      </c>
      <c r="V50" s="107">
        <v>0</v>
      </c>
      <c r="W50" s="108">
        <v>0</v>
      </c>
      <c r="X50" s="107">
        <v>93.050000000000011</v>
      </c>
      <c r="Y50" s="108">
        <v>6.51</v>
      </c>
      <c r="Z50" s="107">
        <v>0</v>
      </c>
      <c r="AA50" s="108">
        <v>0</v>
      </c>
      <c r="AB50" s="107">
        <v>0</v>
      </c>
      <c r="AC50" s="108">
        <v>0</v>
      </c>
      <c r="AD50" s="107">
        <f t="shared" si="2"/>
        <v>43.3</v>
      </c>
      <c r="AE50" s="108">
        <f t="shared" si="3"/>
        <v>136.35000000000002</v>
      </c>
      <c r="AF50" s="109">
        <f t="shared" si="4"/>
        <v>0</v>
      </c>
      <c r="AG50" s="109">
        <f t="shared" si="5"/>
        <v>0</v>
      </c>
      <c r="AH50" s="11"/>
      <c r="AI50" s="110">
        <f t="shared" si="6"/>
        <v>0</v>
      </c>
      <c r="AJ50" s="111">
        <f t="shared" si="7"/>
        <v>1</v>
      </c>
      <c r="AK50" s="108">
        <f t="shared" si="8"/>
        <v>0</v>
      </c>
    </row>
    <row r="51" spans="1:37" x14ac:dyDescent="0.35">
      <c r="A51" s="112" t="s">
        <v>82</v>
      </c>
      <c r="B51" s="113" t="s">
        <v>84</v>
      </c>
      <c r="C51" s="114" t="s">
        <v>82</v>
      </c>
      <c r="D51" s="115" t="s">
        <v>83</v>
      </c>
      <c r="E51" s="116" t="str">
        <f t="shared" si="1"/>
        <v>U055U055</v>
      </c>
      <c r="F51" s="117" t="s">
        <v>45</v>
      </c>
      <c r="G51" s="118">
        <v>3</v>
      </c>
      <c r="H51" s="1"/>
      <c r="I51" s="119">
        <v>0</v>
      </c>
      <c r="J51" s="119">
        <v>0</v>
      </c>
      <c r="K51" s="120">
        <v>0</v>
      </c>
      <c r="L51" s="119">
        <v>0</v>
      </c>
      <c r="M51" s="120">
        <v>0</v>
      </c>
      <c r="N51" s="119">
        <v>0</v>
      </c>
      <c r="O51" s="120">
        <v>0</v>
      </c>
      <c r="P51" s="119">
        <v>0</v>
      </c>
      <c r="Q51" s="120">
        <v>0</v>
      </c>
      <c r="R51" s="119">
        <v>0</v>
      </c>
      <c r="S51" s="120">
        <v>0</v>
      </c>
      <c r="T51" s="119">
        <v>0</v>
      </c>
      <c r="U51" s="120">
        <v>0</v>
      </c>
      <c r="V51" s="119">
        <v>0</v>
      </c>
      <c r="W51" s="120">
        <v>0</v>
      </c>
      <c r="X51" s="119">
        <v>0</v>
      </c>
      <c r="Y51" s="120">
        <v>0</v>
      </c>
      <c r="Z51" s="119">
        <v>0</v>
      </c>
      <c r="AA51" s="120">
        <v>0</v>
      </c>
      <c r="AB51" s="119">
        <v>0</v>
      </c>
      <c r="AC51" s="120">
        <v>0</v>
      </c>
      <c r="AD51" s="119">
        <f t="shared" si="2"/>
        <v>0</v>
      </c>
      <c r="AE51" s="120">
        <f t="shared" si="3"/>
        <v>0</v>
      </c>
      <c r="AF51" s="121">
        <f t="shared" si="4"/>
        <v>1047.6999999999998</v>
      </c>
      <c r="AG51" s="121">
        <f t="shared" si="5"/>
        <v>2743.2</v>
      </c>
      <c r="AH51" s="11"/>
      <c r="AI51" s="122">
        <f t="shared" si="6"/>
        <v>0</v>
      </c>
      <c r="AJ51" s="122">
        <f t="shared" si="7"/>
        <v>0</v>
      </c>
      <c r="AK51" s="120">
        <f t="shared" si="8"/>
        <v>0</v>
      </c>
    </row>
    <row r="52" spans="1:37" x14ac:dyDescent="0.35">
      <c r="A52" s="13" t="s">
        <v>85</v>
      </c>
      <c r="B52" s="14" t="s">
        <v>86</v>
      </c>
      <c r="C52" s="92" t="s">
        <v>85</v>
      </c>
      <c r="D52" s="93" t="s">
        <v>86</v>
      </c>
      <c r="E52" s="94" t="str">
        <f t="shared" si="1"/>
        <v>T017T017</v>
      </c>
      <c r="F52" s="95" t="s">
        <v>87</v>
      </c>
      <c r="G52" s="96">
        <v>4</v>
      </c>
      <c r="H52" s="1"/>
      <c r="I52" s="82">
        <v>0</v>
      </c>
      <c r="J52" s="82">
        <v>0</v>
      </c>
      <c r="K52" s="83">
        <v>0</v>
      </c>
      <c r="L52" s="82">
        <v>0</v>
      </c>
      <c r="M52" s="83">
        <v>0</v>
      </c>
      <c r="N52" s="82">
        <v>0</v>
      </c>
      <c r="O52" s="83">
        <v>0</v>
      </c>
      <c r="P52" s="82">
        <v>0</v>
      </c>
      <c r="Q52" s="83">
        <v>0</v>
      </c>
      <c r="R52" s="82">
        <v>0</v>
      </c>
      <c r="S52" s="83">
        <v>0</v>
      </c>
      <c r="T52" s="82">
        <v>0</v>
      </c>
      <c r="U52" s="83">
        <v>0</v>
      </c>
      <c r="V52" s="82">
        <v>0</v>
      </c>
      <c r="W52" s="83">
        <v>0</v>
      </c>
      <c r="X52" s="82">
        <v>0</v>
      </c>
      <c r="Y52" s="83">
        <v>0</v>
      </c>
      <c r="Z52" s="82">
        <v>0</v>
      </c>
      <c r="AA52" s="83">
        <v>0</v>
      </c>
      <c r="AB52" s="82">
        <v>0</v>
      </c>
      <c r="AC52" s="83">
        <v>0</v>
      </c>
      <c r="AD52" s="82">
        <f t="shared" si="2"/>
        <v>0</v>
      </c>
      <c r="AE52" s="83">
        <f t="shared" si="3"/>
        <v>0</v>
      </c>
      <c r="AF52" s="97">
        <f t="shared" si="4"/>
        <v>0</v>
      </c>
      <c r="AG52" s="97">
        <f t="shared" si="5"/>
        <v>0</v>
      </c>
      <c r="AH52" s="11"/>
      <c r="AI52" s="84">
        <f t="shared" si="6"/>
        <v>260.47000000000003</v>
      </c>
      <c r="AJ52" s="84">
        <f t="shared" si="7"/>
        <v>0</v>
      </c>
      <c r="AK52" s="98">
        <f t="shared" si="8"/>
        <v>1</v>
      </c>
    </row>
    <row r="53" spans="1:37" x14ac:dyDescent="0.35">
      <c r="A53" s="13" t="s">
        <v>88</v>
      </c>
      <c r="B53" s="14" t="s">
        <v>89</v>
      </c>
      <c r="C53" s="123" t="s">
        <v>88</v>
      </c>
      <c r="D53" s="93" t="s">
        <v>89</v>
      </c>
      <c r="E53" s="94" t="str">
        <f t="shared" si="1"/>
        <v>T042T042</v>
      </c>
      <c r="F53" s="95" t="s">
        <v>87</v>
      </c>
      <c r="G53" s="96">
        <v>4</v>
      </c>
      <c r="H53" s="1"/>
      <c r="I53" s="82">
        <v>0</v>
      </c>
      <c r="J53" s="82">
        <v>0</v>
      </c>
      <c r="K53" s="83">
        <v>0</v>
      </c>
      <c r="L53" s="82">
        <v>0</v>
      </c>
      <c r="M53" s="83">
        <v>0</v>
      </c>
      <c r="N53" s="82">
        <v>0</v>
      </c>
      <c r="O53" s="83">
        <v>0</v>
      </c>
      <c r="P53" s="82">
        <v>0</v>
      </c>
      <c r="Q53" s="83">
        <v>0</v>
      </c>
      <c r="R53" s="82">
        <v>0</v>
      </c>
      <c r="S53" s="83">
        <v>0</v>
      </c>
      <c r="T53" s="82">
        <v>0</v>
      </c>
      <c r="U53" s="83">
        <v>0</v>
      </c>
      <c r="V53" s="82">
        <v>0</v>
      </c>
      <c r="W53" s="83">
        <v>0</v>
      </c>
      <c r="X53" s="82">
        <v>0</v>
      </c>
      <c r="Y53" s="83">
        <v>0</v>
      </c>
      <c r="Z53" s="82">
        <v>0</v>
      </c>
      <c r="AA53" s="83">
        <v>0</v>
      </c>
      <c r="AB53" s="82">
        <v>0</v>
      </c>
      <c r="AC53" s="83">
        <v>0</v>
      </c>
      <c r="AD53" s="82">
        <f t="shared" si="2"/>
        <v>0</v>
      </c>
      <c r="AE53" s="83">
        <f t="shared" si="3"/>
        <v>0</v>
      </c>
      <c r="AF53" s="97">
        <f t="shared" si="4"/>
        <v>0</v>
      </c>
      <c r="AG53" s="97">
        <f t="shared" si="5"/>
        <v>0</v>
      </c>
      <c r="AH53" s="11"/>
      <c r="AI53" s="84">
        <f t="shared" si="6"/>
        <v>660.51</v>
      </c>
      <c r="AJ53" s="84">
        <f t="shared" si="7"/>
        <v>0</v>
      </c>
      <c r="AK53" s="98">
        <f t="shared" si="8"/>
        <v>1</v>
      </c>
    </row>
    <row r="54" spans="1:37" x14ac:dyDescent="0.35">
      <c r="A54" s="13" t="s">
        <v>90</v>
      </c>
      <c r="B54" s="14" t="s">
        <v>91</v>
      </c>
      <c r="C54" s="92" t="s">
        <v>90</v>
      </c>
      <c r="D54" s="93" t="s">
        <v>91</v>
      </c>
      <c r="E54" s="94" t="str">
        <f t="shared" si="1"/>
        <v>T073T073</v>
      </c>
      <c r="F54" s="95" t="s">
        <v>87</v>
      </c>
      <c r="G54" s="96">
        <v>4</v>
      </c>
      <c r="H54" s="1"/>
      <c r="I54" s="82">
        <v>0</v>
      </c>
      <c r="J54" s="82">
        <v>0</v>
      </c>
      <c r="K54" s="83">
        <v>0</v>
      </c>
      <c r="L54" s="82">
        <v>0</v>
      </c>
      <c r="M54" s="83">
        <v>0</v>
      </c>
      <c r="N54" s="82">
        <v>0</v>
      </c>
      <c r="O54" s="83">
        <v>0</v>
      </c>
      <c r="P54" s="82">
        <v>0</v>
      </c>
      <c r="Q54" s="83">
        <v>0</v>
      </c>
      <c r="R54" s="82">
        <v>0</v>
      </c>
      <c r="S54" s="83">
        <v>0</v>
      </c>
      <c r="T54" s="82">
        <v>0</v>
      </c>
      <c r="U54" s="83">
        <v>0</v>
      </c>
      <c r="V54" s="82">
        <v>0</v>
      </c>
      <c r="W54" s="83">
        <v>0</v>
      </c>
      <c r="X54" s="82">
        <v>0</v>
      </c>
      <c r="Y54" s="83">
        <v>0</v>
      </c>
      <c r="Z54" s="82">
        <v>0</v>
      </c>
      <c r="AA54" s="83">
        <v>0</v>
      </c>
      <c r="AB54" s="82">
        <v>0</v>
      </c>
      <c r="AC54" s="83">
        <v>0</v>
      </c>
      <c r="AD54" s="82">
        <f t="shared" si="2"/>
        <v>0</v>
      </c>
      <c r="AE54" s="83">
        <f t="shared" si="3"/>
        <v>0</v>
      </c>
      <c r="AF54" s="97">
        <f t="shared" si="4"/>
        <v>0</v>
      </c>
      <c r="AG54" s="97">
        <f t="shared" si="5"/>
        <v>0</v>
      </c>
      <c r="AH54" s="11"/>
      <c r="AI54" s="84">
        <f t="shared" si="6"/>
        <v>861.35000000000014</v>
      </c>
      <c r="AJ54" s="84">
        <f t="shared" si="7"/>
        <v>0</v>
      </c>
      <c r="AK54" s="98">
        <f t="shared" si="8"/>
        <v>1</v>
      </c>
    </row>
    <row r="55" spans="1:37" x14ac:dyDescent="0.35">
      <c r="A55" s="13" t="s">
        <v>92</v>
      </c>
      <c r="B55" s="14" t="s">
        <v>93</v>
      </c>
      <c r="C55" s="92" t="s">
        <v>92</v>
      </c>
      <c r="D55" s="93" t="s">
        <v>93</v>
      </c>
      <c r="E55" s="94" t="str">
        <f t="shared" si="1"/>
        <v>T098T098</v>
      </c>
      <c r="F55" s="95" t="s">
        <v>87</v>
      </c>
      <c r="G55" s="96">
        <v>4</v>
      </c>
      <c r="H55" s="1"/>
      <c r="I55" s="82">
        <v>0</v>
      </c>
      <c r="J55" s="82">
        <v>0</v>
      </c>
      <c r="K55" s="83">
        <v>0</v>
      </c>
      <c r="L55" s="82">
        <v>0</v>
      </c>
      <c r="M55" s="83">
        <v>0</v>
      </c>
      <c r="N55" s="82">
        <v>0</v>
      </c>
      <c r="O55" s="83">
        <v>0</v>
      </c>
      <c r="P55" s="82">
        <v>0</v>
      </c>
      <c r="Q55" s="83">
        <v>0</v>
      </c>
      <c r="R55" s="82">
        <v>0</v>
      </c>
      <c r="S55" s="83">
        <v>0</v>
      </c>
      <c r="T55" s="82">
        <v>0</v>
      </c>
      <c r="U55" s="83">
        <v>0</v>
      </c>
      <c r="V55" s="82">
        <v>0</v>
      </c>
      <c r="W55" s="83">
        <v>0</v>
      </c>
      <c r="X55" s="82">
        <v>0</v>
      </c>
      <c r="Y55" s="83">
        <v>0</v>
      </c>
      <c r="Z55" s="82">
        <v>0</v>
      </c>
      <c r="AA55" s="83">
        <v>0</v>
      </c>
      <c r="AB55" s="82">
        <v>0</v>
      </c>
      <c r="AC55" s="83">
        <v>0</v>
      </c>
      <c r="AD55" s="82">
        <f t="shared" si="2"/>
        <v>0</v>
      </c>
      <c r="AE55" s="83">
        <f t="shared" si="3"/>
        <v>0</v>
      </c>
      <c r="AF55" s="97">
        <f t="shared" si="4"/>
        <v>0</v>
      </c>
      <c r="AG55" s="97">
        <f t="shared" si="5"/>
        <v>0</v>
      </c>
      <c r="AH55" s="11"/>
      <c r="AI55" s="84">
        <f t="shared" si="6"/>
        <v>111.19999999999999</v>
      </c>
      <c r="AJ55" s="84">
        <f t="shared" si="7"/>
        <v>0</v>
      </c>
      <c r="AK55" s="98">
        <f t="shared" si="8"/>
        <v>1</v>
      </c>
    </row>
    <row r="56" spans="1:37" x14ac:dyDescent="0.35">
      <c r="A56" s="13" t="s">
        <v>94</v>
      </c>
      <c r="B56" s="14" t="s">
        <v>95</v>
      </c>
      <c r="C56" s="92" t="s">
        <v>94</v>
      </c>
      <c r="D56" s="93" t="s">
        <v>95</v>
      </c>
      <c r="E56" s="94" t="str">
        <f t="shared" si="1"/>
        <v>T148T148</v>
      </c>
      <c r="F56" s="95" t="s">
        <v>45</v>
      </c>
      <c r="G56" s="96">
        <v>4</v>
      </c>
      <c r="H56" s="1"/>
      <c r="I56" s="82">
        <v>0</v>
      </c>
      <c r="J56" s="82">
        <v>0</v>
      </c>
      <c r="K56" s="83">
        <v>0</v>
      </c>
      <c r="L56" s="82">
        <v>0</v>
      </c>
      <c r="M56" s="83">
        <v>0</v>
      </c>
      <c r="N56" s="82">
        <v>0</v>
      </c>
      <c r="O56" s="83">
        <v>0</v>
      </c>
      <c r="P56" s="82">
        <v>0</v>
      </c>
      <c r="Q56" s="83">
        <v>0</v>
      </c>
      <c r="R56" s="82">
        <v>0</v>
      </c>
      <c r="S56" s="83">
        <v>0</v>
      </c>
      <c r="T56" s="82">
        <v>0</v>
      </c>
      <c r="U56" s="83">
        <v>0</v>
      </c>
      <c r="V56" s="82">
        <v>0</v>
      </c>
      <c r="W56" s="83">
        <v>0</v>
      </c>
      <c r="X56" s="82">
        <v>0</v>
      </c>
      <c r="Y56" s="83">
        <v>0</v>
      </c>
      <c r="Z56" s="82">
        <v>0</v>
      </c>
      <c r="AA56" s="83">
        <v>0</v>
      </c>
      <c r="AB56" s="82">
        <v>0</v>
      </c>
      <c r="AC56" s="83">
        <v>0</v>
      </c>
      <c r="AD56" s="82">
        <f t="shared" si="2"/>
        <v>0</v>
      </c>
      <c r="AE56" s="83">
        <f t="shared" si="3"/>
        <v>0</v>
      </c>
      <c r="AF56" s="97">
        <f t="shared" si="4"/>
        <v>0</v>
      </c>
      <c r="AG56" s="97">
        <f t="shared" si="5"/>
        <v>0</v>
      </c>
      <c r="AH56" s="11"/>
      <c r="AI56" s="84">
        <f t="shared" si="6"/>
        <v>396.95</v>
      </c>
      <c r="AJ56" s="84">
        <f t="shared" si="7"/>
        <v>0</v>
      </c>
      <c r="AK56" s="98">
        <f t="shared" si="8"/>
        <v>1</v>
      </c>
    </row>
    <row r="57" spans="1:37" x14ac:dyDescent="0.35">
      <c r="A57" s="13" t="s">
        <v>96</v>
      </c>
      <c r="B57" s="14" t="s">
        <v>97</v>
      </c>
      <c r="C57" s="92" t="s">
        <v>96</v>
      </c>
      <c r="D57" s="93" t="s">
        <v>97</v>
      </c>
      <c r="E57" s="94" t="str">
        <f t="shared" si="1"/>
        <v>T233T233</v>
      </c>
      <c r="F57" s="95" t="s">
        <v>87</v>
      </c>
      <c r="G57" s="96">
        <v>4</v>
      </c>
      <c r="H57" s="1"/>
      <c r="I57" s="82">
        <v>0</v>
      </c>
      <c r="J57" s="82">
        <v>0</v>
      </c>
      <c r="K57" s="83">
        <v>0</v>
      </c>
      <c r="L57" s="82">
        <v>0</v>
      </c>
      <c r="M57" s="83">
        <v>0</v>
      </c>
      <c r="N57" s="82">
        <v>0</v>
      </c>
      <c r="O57" s="83">
        <v>0</v>
      </c>
      <c r="P57" s="82">
        <v>0</v>
      </c>
      <c r="Q57" s="83">
        <v>0</v>
      </c>
      <c r="R57" s="82">
        <v>0</v>
      </c>
      <c r="S57" s="83">
        <v>0</v>
      </c>
      <c r="T57" s="82">
        <v>0</v>
      </c>
      <c r="U57" s="83">
        <v>0</v>
      </c>
      <c r="V57" s="82">
        <v>0</v>
      </c>
      <c r="W57" s="83">
        <v>0</v>
      </c>
      <c r="X57" s="82">
        <v>0</v>
      </c>
      <c r="Y57" s="83">
        <v>0</v>
      </c>
      <c r="Z57" s="82">
        <v>0</v>
      </c>
      <c r="AA57" s="83">
        <v>0</v>
      </c>
      <c r="AB57" s="82">
        <v>0</v>
      </c>
      <c r="AC57" s="83">
        <v>0</v>
      </c>
      <c r="AD57" s="82">
        <f t="shared" si="2"/>
        <v>0</v>
      </c>
      <c r="AE57" s="83">
        <f t="shared" si="3"/>
        <v>0</v>
      </c>
      <c r="AF57" s="97">
        <f t="shared" si="4"/>
        <v>0</v>
      </c>
      <c r="AG57" s="97">
        <f t="shared" si="5"/>
        <v>0</v>
      </c>
      <c r="AH57" s="11"/>
      <c r="AI57" s="84">
        <f t="shared" si="6"/>
        <v>51.18</v>
      </c>
      <c r="AJ57" s="84">
        <f t="shared" si="7"/>
        <v>0</v>
      </c>
      <c r="AK57" s="98">
        <f t="shared" si="8"/>
        <v>1</v>
      </c>
    </row>
    <row r="58" spans="1:37" x14ac:dyDescent="0.35">
      <c r="A58" s="99" t="s">
        <v>85</v>
      </c>
      <c r="B58" s="100" t="s">
        <v>86</v>
      </c>
      <c r="C58" s="101" t="s">
        <v>98</v>
      </c>
      <c r="D58" s="102" t="s">
        <v>99</v>
      </c>
      <c r="E58" s="103" t="str">
        <f t="shared" si="1"/>
        <v>U062T017</v>
      </c>
      <c r="F58" s="104" t="s">
        <v>87</v>
      </c>
      <c r="G58" s="105">
        <v>4</v>
      </c>
      <c r="H58" s="106">
        <v>1</v>
      </c>
      <c r="I58" s="107">
        <v>135.19</v>
      </c>
      <c r="J58" s="107">
        <v>17.84</v>
      </c>
      <c r="K58" s="108">
        <v>-9.629999999999999</v>
      </c>
      <c r="L58" s="107">
        <v>22</v>
      </c>
      <c r="M58" s="108">
        <v>7.92</v>
      </c>
      <c r="N58" s="107">
        <v>26.35</v>
      </c>
      <c r="O58" s="108">
        <v>10.28</v>
      </c>
      <c r="P58" s="107">
        <v>92</v>
      </c>
      <c r="Q58" s="108">
        <v>94.76</v>
      </c>
      <c r="R58" s="107">
        <v>0</v>
      </c>
      <c r="S58" s="108">
        <v>0</v>
      </c>
      <c r="T58" s="107">
        <v>0</v>
      </c>
      <c r="U58" s="108">
        <v>0</v>
      </c>
      <c r="V58" s="107">
        <v>135.19</v>
      </c>
      <c r="W58" s="108">
        <v>16.22</v>
      </c>
      <c r="X58" s="107">
        <v>0</v>
      </c>
      <c r="Y58" s="108">
        <v>0</v>
      </c>
      <c r="Z58" s="107">
        <v>0</v>
      </c>
      <c r="AA58" s="108">
        <v>1.78</v>
      </c>
      <c r="AB58" s="107">
        <v>0</v>
      </c>
      <c r="AC58" s="108">
        <v>3.95</v>
      </c>
      <c r="AD58" s="107">
        <f t="shared" si="2"/>
        <v>125.28000000000002</v>
      </c>
      <c r="AE58" s="108">
        <f t="shared" si="3"/>
        <v>260.47000000000003</v>
      </c>
      <c r="AF58" s="109">
        <f t="shared" si="4"/>
        <v>0</v>
      </c>
      <c r="AG58" s="109">
        <f t="shared" si="5"/>
        <v>0</v>
      </c>
      <c r="AH58" s="11"/>
      <c r="AI58" s="110">
        <f t="shared" si="6"/>
        <v>0</v>
      </c>
      <c r="AJ58" s="111">
        <f t="shared" si="7"/>
        <v>1</v>
      </c>
      <c r="AK58" s="108">
        <f t="shared" si="8"/>
        <v>0</v>
      </c>
    </row>
    <row r="59" spans="1:37" x14ac:dyDescent="0.35">
      <c r="A59" s="99" t="s">
        <v>88</v>
      </c>
      <c r="B59" s="100" t="s">
        <v>89</v>
      </c>
      <c r="C59" s="101" t="s">
        <v>98</v>
      </c>
      <c r="D59" s="102" t="s">
        <v>99</v>
      </c>
      <c r="E59" s="103" t="str">
        <f t="shared" si="1"/>
        <v>U062T042</v>
      </c>
      <c r="F59" s="104" t="s">
        <v>87</v>
      </c>
      <c r="G59" s="105">
        <v>4</v>
      </c>
      <c r="H59" s="106">
        <v>1</v>
      </c>
      <c r="I59" s="107">
        <v>354.21000000000004</v>
      </c>
      <c r="J59" s="107">
        <v>24</v>
      </c>
      <c r="K59" s="108">
        <v>-12.959999999999999</v>
      </c>
      <c r="L59" s="107">
        <v>79.260000000000005</v>
      </c>
      <c r="M59" s="108">
        <v>28.54</v>
      </c>
      <c r="N59" s="107">
        <v>122.17000000000002</v>
      </c>
      <c r="O59" s="108">
        <v>47.66</v>
      </c>
      <c r="P59" s="107">
        <v>180.15</v>
      </c>
      <c r="Q59" s="108">
        <v>185.55</v>
      </c>
      <c r="R59" s="107">
        <v>0</v>
      </c>
      <c r="S59" s="108">
        <v>0</v>
      </c>
      <c r="T59" s="107">
        <v>0</v>
      </c>
      <c r="U59" s="108">
        <v>0</v>
      </c>
      <c r="V59" s="107">
        <v>354.20999999999992</v>
      </c>
      <c r="W59" s="108">
        <v>42.51</v>
      </c>
      <c r="X59" s="107">
        <v>0</v>
      </c>
      <c r="Y59" s="108">
        <v>0</v>
      </c>
      <c r="Z59" s="107">
        <v>0</v>
      </c>
      <c r="AA59" s="108">
        <v>4.66</v>
      </c>
      <c r="AB59" s="107">
        <v>0</v>
      </c>
      <c r="AC59" s="108">
        <v>10.34</v>
      </c>
      <c r="AD59" s="107">
        <f t="shared" si="2"/>
        <v>306.3</v>
      </c>
      <c r="AE59" s="108">
        <f t="shared" si="3"/>
        <v>660.51</v>
      </c>
      <c r="AF59" s="109">
        <f t="shared" si="4"/>
        <v>0</v>
      </c>
      <c r="AG59" s="109">
        <f t="shared" si="5"/>
        <v>0</v>
      </c>
      <c r="AH59" s="11"/>
      <c r="AI59" s="110">
        <f t="shared" si="6"/>
        <v>0</v>
      </c>
      <c r="AJ59" s="111">
        <f t="shared" si="7"/>
        <v>1</v>
      </c>
      <c r="AK59" s="108">
        <f t="shared" si="8"/>
        <v>0</v>
      </c>
    </row>
    <row r="60" spans="1:37" x14ac:dyDescent="0.35">
      <c r="A60" s="99" t="s">
        <v>90</v>
      </c>
      <c r="B60" s="100" t="s">
        <v>91</v>
      </c>
      <c r="C60" s="101" t="s">
        <v>98</v>
      </c>
      <c r="D60" s="102" t="s">
        <v>99</v>
      </c>
      <c r="E60" s="103" t="str">
        <f t="shared" si="1"/>
        <v>U062T073</v>
      </c>
      <c r="F60" s="104" t="s">
        <v>87</v>
      </c>
      <c r="G60" s="105">
        <v>4</v>
      </c>
      <c r="H60" s="106">
        <v>1</v>
      </c>
      <c r="I60" s="107">
        <v>442.62</v>
      </c>
      <c r="J60" s="107">
        <v>32.5</v>
      </c>
      <c r="K60" s="108">
        <v>-17.549999999999997</v>
      </c>
      <c r="L60" s="107">
        <v>110.5</v>
      </c>
      <c r="M60" s="108">
        <v>39.78</v>
      </c>
      <c r="N60" s="107">
        <v>128.34</v>
      </c>
      <c r="O60" s="108">
        <v>50.06</v>
      </c>
      <c r="P60" s="107">
        <v>260.77999999999997</v>
      </c>
      <c r="Q60" s="108">
        <v>268.60000000000002</v>
      </c>
      <c r="R60" s="107">
        <v>2.4</v>
      </c>
      <c r="S60" s="108">
        <v>5.98</v>
      </c>
      <c r="T60" s="107">
        <v>0</v>
      </c>
      <c r="U60" s="108">
        <v>0</v>
      </c>
      <c r="V60" s="107">
        <v>442.62</v>
      </c>
      <c r="W60" s="108">
        <v>53.11</v>
      </c>
      <c r="X60" s="107">
        <v>0</v>
      </c>
      <c r="Y60" s="108">
        <v>0</v>
      </c>
      <c r="Z60" s="107">
        <v>0</v>
      </c>
      <c r="AA60" s="108">
        <v>5.83</v>
      </c>
      <c r="AB60" s="107">
        <v>0</v>
      </c>
      <c r="AC60" s="108">
        <v>12.92</v>
      </c>
      <c r="AD60" s="107">
        <f t="shared" si="2"/>
        <v>418.73000000000008</v>
      </c>
      <c r="AE60" s="108">
        <f t="shared" si="3"/>
        <v>861.35000000000014</v>
      </c>
      <c r="AF60" s="109">
        <f t="shared" si="4"/>
        <v>0</v>
      </c>
      <c r="AG60" s="109">
        <f t="shared" si="5"/>
        <v>0</v>
      </c>
      <c r="AH60" s="11"/>
      <c r="AI60" s="110">
        <f t="shared" si="6"/>
        <v>0</v>
      </c>
      <c r="AJ60" s="111">
        <f t="shared" si="7"/>
        <v>1</v>
      </c>
      <c r="AK60" s="108">
        <f t="shared" si="8"/>
        <v>0</v>
      </c>
    </row>
    <row r="61" spans="1:37" x14ac:dyDescent="0.35">
      <c r="A61" s="99" t="s">
        <v>92</v>
      </c>
      <c r="B61" s="100" t="s">
        <v>93</v>
      </c>
      <c r="C61" s="101" t="s">
        <v>98</v>
      </c>
      <c r="D61" s="102" t="s">
        <v>99</v>
      </c>
      <c r="E61" s="103" t="str">
        <f t="shared" si="1"/>
        <v>U062T098</v>
      </c>
      <c r="F61" s="104" t="s">
        <v>87</v>
      </c>
      <c r="G61" s="105">
        <v>4</v>
      </c>
      <c r="H61" s="106">
        <v>1</v>
      </c>
      <c r="I61" s="107">
        <v>65</v>
      </c>
      <c r="J61" s="107">
        <v>4</v>
      </c>
      <c r="K61" s="108">
        <v>-2.16</v>
      </c>
      <c r="L61" s="107">
        <v>14.5</v>
      </c>
      <c r="M61" s="108">
        <v>5.2200000000000006</v>
      </c>
      <c r="N61" s="107">
        <v>17.5</v>
      </c>
      <c r="O61" s="108">
        <v>6.83</v>
      </c>
      <c r="P61" s="107">
        <v>25</v>
      </c>
      <c r="Q61" s="108">
        <v>25.75</v>
      </c>
      <c r="R61" s="107">
        <v>0</v>
      </c>
      <c r="S61" s="108">
        <v>0</v>
      </c>
      <c r="T61" s="107">
        <v>0</v>
      </c>
      <c r="U61" s="108">
        <v>0</v>
      </c>
      <c r="V61" s="107">
        <v>65</v>
      </c>
      <c r="W61" s="108">
        <v>7.8</v>
      </c>
      <c r="X61" s="107">
        <v>0</v>
      </c>
      <c r="Y61" s="108">
        <v>0</v>
      </c>
      <c r="Z61" s="107">
        <v>0</v>
      </c>
      <c r="AA61" s="108">
        <v>0.86</v>
      </c>
      <c r="AB61" s="107">
        <v>0</v>
      </c>
      <c r="AC61" s="108">
        <v>1.9</v>
      </c>
      <c r="AD61" s="107">
        <f t="shared" si="2"/>
        <v>46.199999999999996</v>
      </c>
      <c r="AE61" s="108">
        <f t="shared" si="3"/>
        <v>111.19999999999999</v>
      </c>
      <c r="AF61" s="109">
        <f t="shared" si="4"/>
        <v>0</v>
      </c>
      <c r="AG61" s="109">
        <f t="shared" si="5"/>
        <v>0</v>
      </c>
      <c r="AH61" s="11"/>
      <c r="AI61" s="110">
        <f t="shared" si="6"/>
        <v>0</v>
      </c>
      <c r="AJ61" s="111">
        <f t="shared" si="7"/>
        <v>1</v>
      </c>
      <c r="AK61" s="108">
        <f t="shared" si="8"/>
        <v>0</v>
      </c>
    </row>
    <row r="62" spans="1:37" x14ac:dyDescent="0.35">
      <c r="A62" s="99" t="s">
        <v>94</v>
      </c>
      <c r="B62" s="100" t="s">
        <v>95</v>
      </c>
      <c r="C62" s="101" t="s">
        <v>98</v>
      </c>
      <c r="D62" s="102" t="s">
        <v>99</v>
      </c>
      <c r="E62" s="103" t="str">
        <f t="shared" si="1"/>
        <v>U062T148</v>
      </c>
      <c r="F62" s="104" t="s">
        <v>45</v>
      </c>
      <c r="G62" s="105">
        <v>4</v>
      </c>
      <c r="H62" s="106"/>
      <c r="I62" s="107">
        <v>203.20999999999998</v>
      </c>
      <c r="J62" s="107">
        <v>16.8</v>
      </c>
      <c r="K62" s="108">
        <v>-9.07</v>
      </c>
      <c r="L62" s="107">
        <v>44.4</v>
      </c>
      <c r="M62" s="108">
        <v>15.98</v>
      </c>
      <c r="N62" s="107">
        <v>54.03</v>
      </c>
      <c r="O62" s="108">
        <v>21.080000000000002</v>
      </c>
      <c r="P62" s="107">
        <v>113.05</v>
      </c>
      <c r="Q62" s="108">
        <v>116.44</v>
      </c>
      <c r="R62" s="107">
        <v>6.55</v>
      </c>
      <c r="S62" s="108">
        <v>16.309999999999999</v>
      </c>
      <c r="T62" s="107">
        <v>0</v>
      </c>
      <c r="U62" s="108">
        <v>0</v>
      </c>
      <c r="V62" s="107">
        <v>203.21</v>
      </c>
      <c r="W62" s="108">
        <v>24.39</v>
      </c>
      <c r="X62" s="107">
        <v>0</v>
      </c>
      <c r="Y62" s="108">
        <v>0</v>
      </c>
      <c r="Z62" s="107">
        <v>0</v>
      </c>
      <c r="AA62" s="108">
        <v>2.68</v>
      </c>
      <c r="AB62" s="107">
        <v>0</v>
      </c>
      <c r="AC62" s="108">
        <v>5.93</v>
      </c>
      <c r="AD62" s="107">
        <f t="shared" si="2"/>
        <v>193.74</v>
      </c>
      <c r="AE62" s="108">
        <f t="shared" si="3"/>
        <v>396.95</v>
      </c>
      <c r="AF62" s="109">
        <f t="shared" si="4"/>
        <v>0</v>
      </c>
      <c r="AG62" s="109">
        <f t="shared" si="5"/>
        <v>0</v>
      </c>
      <c r="AH62" s="11"/>
      <c r="AI62" s="110">
        <f t="shared" si="6"/>
        <v>0</v>
      </c>
      <c r="AJ62" s="111">
        <f t="shared" si="7"/>
        <v>1</v>
      </c>
      <c r="AK62" s="108">
        <f t="shared" si="8"/>
        <v>0</v>
      </c>
    </row>
    <row r="63" spans="1:37" x14ac:dyDescent="0.35">
      <c r="A63" s="99" t="s">
        <v>96</v>
      </c>
      <c r="B63" s="100" t="s">
        <v>97</v>
      </c>
      <c r="C63" s="101" t="s">
        <v>98</v>
      </c>
      <c r="D63" s="102" t="s">
        <v>99</v>
      </c>
      <c r="E63" s="103" t="str">
        <f t="shared" si="1"/>
        <v>U062T233</v>
      </c>
      <c r="F63" s="104" t="s">
        <v>87</v>
      </c>
      <c r="G63" s="105">
        <v>4</v>
      </c>
      <c r="H63" s="106">
        <v>1</v>
      </c>
      <c r="I63" s="107">
        <v>27.86</v>
      </c>
      <c r="J63" s="107">
        <v>2</v>
      </c>
      <c r="K63" s="108">
        <v>-1.08</v>
      </c>
      <c r="L63" s="107">
        <v>5</v>
      </c>
      <c r="M63" s="108">
        <v>1.8</v>
      </c>
      <c r="N63" s="107">
        <v>9.36</v>
      </c>
      <c r="O63" s="108">
        <v>3.66</v>
      </c>
      <c r="P63" s="107">
        <v>14</v>
      </c>
      <c r="Q63" s="108">
        <v>14.42</v>
      </c>
      <c r="R63" s="107">
        <v>0</v>
      </c>
      <c r="S63" s="108">
        <v>0</v>
      </c>
      <c r="T63" s="107">
        <v>0</v>
      </c>
      <c r="U63" s="108">
        <v>0</v>
      </c>
      <c r="V63" s="107">
        <v>27.86</v>
      </c>
      <c r="W63" s="108">
        <v>3.34</v>
      </c>
      <c r="X63" s="107">
        <v>0</v>
      </c>
      <c r="Y63" s="108">
        <v>0</v>
      </c>
      <c r="Z63" s="107">
        <v>0</v>
      </c>
      <c r="AA63" s="108">
        <v>0.37</v>
      </c>
      <c r="AB63" s="107">
        <v>0</v>
      </c>
      <c r="AC63" s="108">
        <v>0.81</v>
      </c>
      <c r="AD63" s="107">
        <f t="shared" si="2"/>
        <v>23.32</v>
      </c>
      <c r="AE63" s="108">
        <f t="shared" si="3"/>
        <v>51.18</v>
      </c>
      <c r="AF63" s="109">
        <f t="shared" si="4"/>
        <v>0</v>
      </c>
      <c r="AG63" s="109">
        <f t="shared" si="5"/>
        <v>0</v>
      </c>
      <c r="AH63" s="11"/>
      <c r="AI63" s="110">
        <f t="shared" si="6"/>
        <v>0</v>
      </c>
      <c r="AJ63" s="111">
        <f t="shared" si="7"/>
        <v>1</v>
      </c>
      <c r="AK63" s="108">
        <f t="shared" si="8"/>
        <v>0</v>
      </c>
    </row>
    <row r="64" spans="1:37" x14ac:dyDescent="0.35">
      <c r="A64" s="112" t="s">
        <v>98</v>
      </c>
      <c r="B64" s="113" t="s">
        <v>100</v>
      </c>
      <c r="C64" s="114" t="s">
        <v>98</v>
      </c>
      <c r="D64" s="115" t="s">
        <v>99</v>
      </c>
      <c r="E64" s="116" t="str">
        <f t="shared" si="1"/>
        <v>U062U062</v>
      </c>
      <c r="F64" s="117" t="s">
        <v>87</v>
      </c>
      <c r="G64" s="118">
        <v>4</v>
      </c>
      <c r="H64" s="1"/>
      <c r="I64" s="119">
        <v>0</v>
      </c>
      <c r="J64" s="119">
        <v>0</v>
      </c>
      <c r="K64" s="120">
        <v>0</v>
      </c>
      <c r="L64" s="119">
        <v>0</v>
      </c>
      <c r="M64" s="120">
        <v>0</v>
      </c>
      <c r="N64" s="119">
        <v>0</v>
      </c>
      <c r="O64" s="120">
        <v>0</v>
      </c>
      <c r="P64" s="119">
        <v>0</v>
      </c>
      <c r="Q64" s="120">
        <v>0</v>
      </c>
      <c r="R64" s="119">
        <v>0</v>
      </c>
      <c r="S64" s="120">
        <v>0</v>
      </c>
      <c r="T64" s="119">
        <v>0</v>
      </c>
      <c r="U64" s="120">
        <v>0</v>
      </c>
      <c r="V64" s="119">
        <v>0</v>
      </c>
      <c r="W64" s="120">
        <v>0</v>
      </c>
      <c r="X64" s="119">
        <v>0</v>
      </c>
      <c r="Y64" s="120">
        <v>0</v>
      </c>
      <c r="Z64" s="119">
        <v>77</v>
      </c>
      <c r="AA64" s="120">
        <v>0</v>
      </c>
      <c r="AB64" s="119">
        <v>512</v>
      </c>
      <c r="AC64" s="120">
        <v>0</v>
      </c>
      <c r="AD64" s="119">
        <f t="shared" si="2"/>
        <v>0</v>
      </c>
      <c r="AE64" s="120">
        <f t="shared" si="3"/>
        <v>0</v>
      </c>
      <c r="AF64" s="121">
        <f t="shared" si="4"/>
        <v>1113.5700000000002</v>
      </c>
      <c r="AG64" s="121">
        <f t="shared" si="5"/>
        <v>2341.66</v>
      </c>
      <c r="AH64" s="11"/>
      <c r="AI64" s="122">
        <f t="shared" si="6"/>
        <v>0</v>
      </c>
      <c r="AJ64" s="122">
        <f t="shared" si="7"/>
        <v>0</v>
      </c>
      <c r="AK64" s="120">
        <f t="shared" si="8"/>
        <v>0</v>
      </c>
    </row>
    <row r="65" spans="1:37" x14ac:dyDescent="0.35">
      <c r="A65" s="13" t="s">
        <v>101</v>
      </c>
      <c r="B65" s="14" t="s">
        <v>102</v>
      </c>
      <c r="C65" s="92" t="s">
        <v>101</v>
      </c>
      <c r="D65" s="93" t="s">
        <v>102</v>
      </c>
      <c r="E65" s="94" t="str">
        <f t="shared" si="1"/>
        <v>T005T005</v>
      </c>
      <c r="F65" s="95" t="s">
        <v>103</v>
      </c>
      <c r="G65" s="96">
        <v>5</v>
      </c>
      <c r="H65" s="1"/>
      <c r="I65" s="82">
        <v>354.67</v>
      </c>
      <c r="J65" s="82">
        <v>36</v>
      </c>
      <c r="K65" s="83">
        <v>-19.439999999999998</v>
      </c>
      <c r="L65" s="82">
        <v>73.819999999999993</v>
      </c>
      <c r="M65" s="83">
        <v>26.57</v>
      </c>
      <c r="N65" s="82">
        <v>97.570000000000007</v>
      </c>
      <c r="O65" s="83">
        <v>38.04</v>
      </c>
      <c r="P65" s="82">
        <v>202.3</v>
      </c>
      <c r="Q65" s="83">
        <v>208.37</v>
      </c>
      <c r="R65" s="82">
        <v>1</v>
      </c>
      <c r="S65" s="83">
        <v>2.4900000000000002</v>
      </c>
      <c r="T65" s="82">
        <v>0</v>
      </c>
      <c r="U65" s="83">
        <v>0</v>
      </c>
      <c r="V65" s="82">
        <v>0</v>
      </c>
      <c r="W65" s="83">
        <v>0</v>
      </c>
      <c r="X65" s="82">
        <v>354.67</v>
      </c>
      <c r="Y65" s="83">
        <v>24.83</v>
      </c>
      <c r="Z65" s="82">
        <v>0</v>
      </c>
      <c r="AA65" s="83">
        <v>0</v>
      </c>
      <c r="AB65" s="82">
        <v>0</v>
      </c>
      <c r="AC65" s="83">
        <v>0</v>
      </c>
      <c r="AD65" s="82">
        <f t="shared" si="2"/>
        <v>280.86</v>
      </c>
      <c r="AE65" s="83">
        <f t="shared" si="3"/>
        <v>635.53</v>
      </c>
      <c r="AF65" s="97">
        <f t="shared" si="4"/>
        <v>280.86</v>
      </c>
      <c r="AG65" s="97">
        <f t="shared" si="5"/>
        <v>635.53</v>
      </c>
      <c r="AH65" s="11"/>
      <c r="AI65" s="84">
        <f t="shared" si="6"/>
        <v>635.53</v>
      </c>
      <c r="AJ65" s="124">
        <f t="shared" si="7"/>
        <v>1</v>
      </c>
      <c r="AK65" s="98">
        <f t="shared" si="8"/>
        <v>1</v>
      </c>
    </row>
    <row r="66" spans="1:37" x14ac:dyDescent="0.35">
      <c r="A66" s="13" t="s">
        <v>104</v>
      </c>
      <c r="B66" s="14" t="s">
        <v>105</v>
      </c>
      <c r="C66" s="92" t="s">
        <v>104</v>
      </c>
      <c r="D66" s="93" t="s">
        <v>106</v>
      </c>
      <c r="E66" s="94" t="str">
        <f t="shared" si="1"/>
        <v>T015T015</v>
      </c>
      <c r="F66" s="95" t="s">
        <v>103</v>
      </c>
      <c r="G66" s="96">
        <v>5</v>
      </c>
      <c r="H66" s="1"/>
      <c r="I66" s="82">
        <v>0</v>
      </c>
      <c r="J66" s="82">
        <v>0</v>
      </c>
      <c r="K66" s="83">
        <v>0</v>
      </c>
      <c r="L66" s="82">
        <v>0</v>
      </c>
      <c r="M66" s="83">
        <v>0</v>
      </c>
      <c r="N66" s="82">
        <v>0</v>
      </c>
      <c r="O66" s="83">
        <v>0</v>
      </c>
      <c r="P66" s="82">
        <v>0</v>
      </c>
      <c r="Q66" s="83">
        <v>0</v>
      </c>
      <c r="R66" s="82">
        <v>0</v>
      </c>
      <c r="S66" s="83">
        <v>0</v>
      </c>
      <c r="T66" s="82">
        <v>0</v>
      </c>
      <c r="U66" s="83">
        <v>0</v>
      </c>
      <c r="V66" s="82">
        <v>0</v>
      </c>
      <c r="W66" s="83">
        <v>0</v>
      </c>
      <c r="X66" s="82">
        <v>0</v>
      </c>
      <c r="Y66" s="83">
        <v>0</v>
      </c>
      <c r="Z66" s="82">
        <v>0</v>
      </c>
      <c r="AA66" s="83">
        <v>0</v>
      </c>
      <c r="AB66" s="82">
        <v>0</v>
      </c>
      <c r="AC66" s="83">
        <v>0</v>
      </c>
      <c r="AD66" s="82">
        <f t="shared" si="2"/>
        <v>0</v>
      </c>
      <c r="AE66" s="83">
        <f t="shared" si="3"/>
        <v>0</v>
      </c>
      <c r="AF66" s="97">
        <f t="shared" si="4"/>
        <v>0</v>
      </c>
      <c r="AG66" s="97">
        <f t="shared" si="5"/>
        <v>0</v>
      </c>
      <c r="AH66" s="11"/>
      <c r="AI66" s="84">
        <f t="shared" si="6"/>
        <v>3420.4700000000003</v>
      </c>
      <c r="AJ66" s="84">
        <f t="shared" si="7"/>
        <v>0</v>
      </c>
      <c r="AK66" s="98">
        <f t="shared" si="8"/>
        <v>1</v>
      </c>
    </row>
    <row r="67" spans="1:37" x14ac:dyDescent="0.35">
      <c r="A67" s="13" t="s">
        <v>107</v>
      </c>
      <c r="B67" s="14" t="s">
        <v>108</v>
      </c>
      <c r="C67" s="92" t="s">
        <v>107</v>
      </c>
      <c r="D67" s="93" t="s">
        <v>108</v>
      </c>
      <c r="E67" s="94" t="str">
        <f t="shared" si="1"/>
        <v>T141T141</v>
      </c>
      <c r="F67" s="95" t="s">
        <v>103</v>
      </c>
      <c r="G67" s="96">
        <v>5</v>
      </c>
      <c r="H67" s="1"/>
      <c r="I67" s="82">
        <v>163.95</v>
      </c>
      <c r="J67" s="82">
        <v>22.95</v>
      </c>
      <c r="K67" s="83">
        <v>-12.39</v>
      </c>
      <c r="L67" s="82">
        <v>21.5</v>
      </c>
      <c r="M67" s="83">
        <v>7.74</v>
      </c>
      <c r="N67" s="82">
        <v>0</v>
      </c>
      <c r="O67" s="83">
        <v>0</v>
      </c>
      <c r="P67" s="82">
        <v>74</v>
      </c>
      <c r="Q67" s="83">
        <v>76.22</v>
      </c>
      <c r="R67" s="82">
        <v>0</v>
      </c>
      <c r="S67" s="83">
        <v>0</v>
      </c>
      <c r="T67" s="82">
        <v>0</v>
      </c>
      <c r="U67" s="83">
        <v>0</v>
      </c>
      <c r="V67" s="82">
        <v>0</v>
      </c>
      <c r="W67" s="83">
        <v>0</v>
      </c>
      <c r="X67" s="82">
        <v>0</v>
      </c>
      <c r="Y67" s="83">
        <v>0</v>
      </c>
      <c r="Z67" s="82">
        <v>0</v>
      </c>
      <c r="AA67" s="83">
        <v>0</v>
      </c>
      <c r="AB67" s="82">
        <v>0</v>
      </c>
      <c r="AC67" s="83">
        <v>0</v>
      </c>
      <c r="AD67" s="82">
        <f t="shared" si="2"/>
        <v>71.569999999999993</v>
      </c>
      <c r="AE67" s="83">
        <f t="shared" si="3"/>
        <v>235.51999999999998</v>
      </c>
      <c r="AF67" s="97">
        <f t="shared" si="4"/>
        <v>71.569999999999993</v>
      </c>
      <c r="AG67" s="97">
        <f t="shared" si="5"/>
        <v>235.51999999999998</v>
      </c>
      <c r="AH67" s="11"/>
      <c r="AI67" s="84">
        <f t="shared" si="6"/>
        <v>486.97999999999996</v>
      </c>
      <c r="AJ67" s="124">
        <f t="shared" si="7"/>
        <v>0.48359999999999997</v>
      </c>
      <c r="AK67" s="98">
        <f t="shared" si="8"/>
        <v>1</v>
      </c>
    </row>
    <row r="68" spans="1:37" x14ac:dyDescent="0.35">
      <c r="A68" s="13" t="s">
        <v>109</v>
      </c>
      <c r="B68" s="14" t="s">
        <v>110</v>
      </c>
      <c r="C68" s="92" t="s">
        <v>109</v>
      </c>
      <c r="D68" s="93" t="s">
        <v>110</v>
      </c>
      <c r="E68" s="94" t="str">
        <f t="shared" si="1"/>
        <v>T159T159</v>
      </c>
      <c r="F68" s="95" t="s">
        <v>103</v>
      </c>
      <c r="G68" s="96">
        <v>5</v>
      </c>
      <c r="H68" s="1"/>
      <c r="I68" s="82">
        <v>0</v>
      </c>
      <c r="J68" s="82">
        <v>0</v>
      </c>
      <c r="K68" s="83">
        <v>0</v>
      </c>
      <c r="L68" s="82">
        <v>0</v>
      </c>
      <c r="M68" s="83">
        <v>0</v>
      </c>
      <c r="N68" s="82">
        <v>0</v>
      </c>
      <c r="O68" s="83">
        <v>0</v>
      </c>
      <c r="P68" s="82">
        <v>0</v>
      </c>
      <c r="Q68" s="83">
        <v>0</v>
      </c>
      <c r="R68" s="82">
        <v>0</v>
      </c>
      <c r="S68" s="83">
        <v>0</v>
      </c>
      <c r="T68" s="82">
        <v>0</v>
      </c>
      <c r="U68" s="83">
        <v>0</v>
      </c>
      <c r="V68" s="82">
        <v>0</v>
      </c>
      <c r="W68" s="83">
        <v>0</v>
      </c>
      <c r="X68" s="82">
        <v>0</v>
      </c>
      <c r="Y68" s="83">
        <v>0</v>
      </c>
      <c r="Z68" s="82">
        <v>0</v>
      </c>
      <c r="AA68" s="83">
        <v>0</v>
      </c>
      <c r="AB68" s="82">
        <v>0</v>
      </c>
      <c r="AC68" s="83">
        <v>0</v>
      </c>
      <c r="AD68" s="82">
        <f t="shared" si="2"/>
        <v>0</v>
      </c>
      <c r="AE68" s="83">
        <f t="shared" si="3"/>
        <v>0</v>
      </c>
      <c r="AF68" s="97">
        <f t="shared" si="4"/>
        <v>0</v>
      </c>
      <c r="AG68" s="97">
        <f t="shared" si="5"/>
        <v>0</v>
      </c>
      <c r="AH68" s="11"/>
      <c r="AI68" s="84">
        <f t="shared" si="6"/>
        <v>822.81999999999994</v>
      </c>
      <c r="AJ68" s="84">
        <f t="shared" si="7"/>
        <v>0</v>
      </c>
      <c r="AK68" s="98">
        <f t="shared" si="8"/>
        <v>1</v>
      </c>
    </row>
    <row r="69" spans="1:37" x14ac:dyDescent="0.35">
      <c r="A69" s="13" t="s">
        <v>111</v>
      </c>
      <c r="B69" s="14" t="s">
        <v>112</v>
      </c>
      <c r="C69" s="92" t="s">
        <v>111</v>
      </c>
      <c r="D69" s="93" t="s">
        <v>112</v>
      </c>
      <c r="E69" s="94" t="str">
        <f t="shared" si="1"/>
        <v>T181T181</v>
      </c>
      <c r="F69" s="95" t="s">
        <v>103</v>
      </c>
      <c r="G69" s="96">
        <v>5</v>
      </c>
      <c r="H69" s="1"/>
      <c r="I69" s="82">
        <v>65.180000000000007</v>
      </c>
      <c r="J69" s="82">
        <v>2.68</v>
      </c>
      <c r="K69" s="83">
        <v>-1.4500000000000002</v>
      </c>
      <c r="L69" s="82">
        <v>15.5</v>
      </c>
      <c r="M69" s="83">
        <v>5.58</v>
      </c>
      <c r="N69" s="82">
        <v>21</v>
      </c>
      <c r="O69" s="83">
        <v>8.1999999999999993</v>
      </c>
      <c r="P69" s="82">
        <v>39</v>
      </c>
      <c r="Q69" s="83">
        <v>40.17</v>
      </c>
      <c r="R69" s="82">
        <v>0</v>
      </c>
      <c r="S69" s="83">
        <v>0</v>
      </c>
      <c r="T69" s="82">
        <v>65.180000000000007</v>
      </c>
      <c r="U69" s="83">
        <v>9.7799999999999994</v>
      </c>
      <c r="V69" s="82">
        <v>0</v>
      </c>
      <c r="W69" s="83">
        <v>0</v>
      </c>
      <c r="X69" s="82">
        <v>0</v>
      </c>
      <c r="Y69" s="83">
        <v>0</v>
      </c>
      <c r="Z69" s="82">
        <v>0</v>
      </c>
      <c r="AA69" s="83">
        <v>0</v>
      </c>
      <c r="AB69" s="82">
        <v>0</v>
      </c>
      <c r="AC69" s="83">
        <v>0</v>
      </c>
      <c r="AD69" s="82">
        <f t="shared" si="2"/>
        <v>62.28</v>
      </c>
      <c r="AE69" s="83">
        <f t="shared" si="3"/>
        <v>127.46000000000001</v>
      </c>
      <c r="AF69" s="97">
        <f t="shared" si="4"/>
        <v>62.28</v>
      </c>
      <c r="AG69" s="97">
        <f t="shared" si="5"/>
        <v>127.46000000000001</v>
      </c>
      <c r="AH69" s="11"/>
      <c r="AI69" s="84">
        <f t="shared" si="6"/>
        <v>127.46000000000001</v>
      </c>
      <c r="AJ69" s="124">
        <f t="shared" si="7"/>
        <v>1</v>
      </c>
      <c r="AK69" s="98">
        <f t="shared" si="8"/>
        <v>1</v>
      </c>
    </row>
    <row r="70" spans="1:37" x14ac:dyDescent="0.35">
      <c r="A70" s="13" t="s">
        <v>113</v>
      </c>
      <c r="B70" s="14" t="s">
        <v>114</v>
      </c>
      <c r="C70" s="92" t="s">
        <v>113</v>
      </c>
      <c r="D70" s="93" t="s">
        <v>114</v>
      </c>
      <c r="E70" s="94" t="str">
        <f t="shared" si="1"/>
        <v>T183T183</v>
      </c>
      <c r="F70" s="95" t="s">
        <v>103</v>
      </c>
      <c r="G70" s="96">
        <v>5</v>
      </c>
      <c r="H70" s="1"/>
      <c r="I70" s="82">
        <v>0</v>
      </c>
      <c r="J70" s="82">
        <v>0</v>
      </c>
      <c r="K70" s="83">
        <v>0</v>
      </c>
      <c r="L70" s="82">
        <v>0</v>
      </c>
      <c r="M70" s="83">
        <v>0</v>
      </c>
      <c r="N70" s="82">
        <v>0</v>
      </c>
      <c r="O70" s="83">
        <v>0</v>
      </c>
      <c r="P70" s="82">
        <v>0</v>
      </c>
      <c r="Q70" s="83">
        <v>0</v>
      </c>
      <c r="R70" s="82">
        <v>0</v>
      </c>
      <c r="S70" s="83">
        <v>0</v>
      </c>
      <c r="T70" s="82">
        <v>0</v>
      </c>
      <c r="U70" s="83">
        <v>0</v>
      </c>
      <c r="V70" s="82">
        <v>0</v>
      </c>
      <c r="W70" s="83">
        <v>0</v>
      </c>
      <c r="X70" s="82">
        <v>0</v>
      </c>
      <c r="Y70" s="83">
        <v>0</v>
      </c>
      <c r="Z70" s="82">
        <v>0</v>
      </c>
      <c r="AA70" s="83">
        <v>0</v>
      </c>
      <c r="AB70" s="82">
        <v>0</v>
      </c>
      <c r="AC70" s="83">
        <v>0</v>
      </c>
      <c r="AD70" s="82">
        <f t="shared" si="2"/>
        <v>0</v>
      </c>
      <c r="AE70" s="83">
        <f t="shared" si="3"/>
        <v>0</v>
      </c>
      <c r="AF70" s="97">
        <f t="shared" si="4"/>
        <v>0</v>
      </c>
      <c r="AG70" s="97">
        <f t="shared" si="5"/>
        <v>0</v>
      </c>
      <c r="AH70" s="11"/>
      <c r="AI70" s="84">
        <f t="shared" si="6"/>
        <v>700.96</v>
      </c>
      <c r="AJ70" s="84">
        <f t="shared" si="7"/>
        <v>0</v>
      </c>
      <c r="AK70" s="98">
        <f t="shared" si="8"/>
        <v>1</v>
      </c>
    </row>
    <row r="71" spans="1:37" x14ac:dyDescent="0.35">
      <c r="A71" s="13" t="s">
        <v>115</v>
      </c>
      <c r="B71" s="14" t="s">
        <v>116</v>
      </c>
      <c r="C71" s="92" t="s">
        <v>115</v>
      </c>
      <c r="D71" s="93" t="s">
        <v>116</v>
      </c>
      <c r="E71" s="94" t="str">
        <f t="shared" si="1"/>
        <v>T252T252</v>
      </c>
      <c r="F71" s="95" t="s">
        <v>103</v>
      </c>
      <c r="G71" s="96">
        <v>5</v>
      </c>
      <c r="H71" s="1"/>
      <c r="I71" s="82">
        <v>0</v>
      </c>
      <c r="J71" s="82">
        <v>0</v>
      </c>
      <c r="K71" s="83">
        <v>0</v>
      </c>
      <c r="L71" s="82">
        <v>0</v>
      </c>
      <c r="M71" s="83">
        <v>0</v>
      </c>
      <c r="N71" s="82">
        <v>0</v>
      </c>
      <c r="O71" s="83">
        <v>0</v>
      </c>
      <c r="P71" s="82">
        <v>0</v>
      </c>
      <c r="Q71" s="83">
        <v>0</v>
      </c>
      <c r="R71" s="82">
        <v>0</v>
      </c>
      <c r="S71" s="83">
        <v>0</v>
      </c>
      <c r="T71" s="82">
        <v>0</v>
      </c>
      <c r="U71" s="83">
        <v>0</v>
      </c>
      <c r="V71" s="82">
        <v>0</v>
      </c>
      <c r="W71" s="83">
        <v>0</v>
      </c>
      <c r="X71" s="82">
        <v>0</v>
      </c>
      <c r="Y71" s="83">
        <v>0</v>
      </c>
      <c r="Z71" s="82">
        <v>0</v>
      </c>
      <c r="AA71" s="83">
        <v>0</v>
      </c>
      <c r="AB71" s="82">
        <v>0</v>
      </c>
      <c r="AC71" s="83">
        <v>0</v>
      </c>
      <c r="AD71" s="82">
        <f t="shared" si="2"/>
        <v>0</v>
      </c>
      <c r="AE71" s="83">
        <f t="shared" si="3"/>
        <v>0</v>
      </c>
      <c r="AF71" s="97">
        <f t="shared" si="4"/>
        <v>0</v>
      </c>
      <c r="AG71" s="97">
        <f t="shared" si="5"/>
        <v>0</v>
      </c>
      <c r="AH71" s="11"/>
      <c r="AI71" s="84">
        <f t="shared" si="6"/>
        <v>73.36999999999999</v>
      </c>
      <c r="AJ71" s="84">
        <f t="shared" si="7"/>
        <v>0</v>
      </c>
      <c r="AK71" s="98">
        <f t="shared" si="8"/>
        <v>1</v>
      </c>
    </row>
    <row r="72" spans="1:37" x14ac:dyDescent="0.35">
      <c r="A72" s="13" t="s">
        <v>117</v>
      </c>
      <c r="B72" s="14" t="s">
        <v>118</v>
      </c>
      <c r="C72" s="92" t="s">
        <v>117</v>
      </c>
      <c r="D72" s="93" t="s">
        <v>118</v>
      </c>
      <c r="E72" s="94" t="str">
        <f t="shared" si="1"/>
        <v>T259T259</v>
      </c>
      <c r="F72" s="95" t="s">
        <v>103</v>
      </c>
      <c r="G72" s="96">
        <v>5</v>
      </c>
      <c r="H72" s="1"/>
      <c r="I72" s="125">
        <v>0</v>
      </c>
      <c r="J72" s="125">
        <v>0</v>
      </c>
      <c r="K72" s="126">
        <v>0</v>
      </c>
      <c r="L72" s="125">
        <v>0</v>
      </c>
      <c r="M72" s="126">
        <v>0</v>
      </c>
      <c r="N72" s="125">
        <v>0</v>
      </c>
      <c r="O72" s="126">
        <v>0</v>
      </c>
      <c r="P72" s="125">
        <v>0</v>
      </c>
      <c r="Q72" s="126">
        <v>0</v>
      </c>
      <c r="R72" s="125">
        <v>0</v>
      </c>
      <c r="S72" s="126">
        <v>0</v>
      </c>
      <c r="T72" s="125">
        <v>0</v>
      </c>
      <c r="U72" s="126">
        <v>0</v>
      </c>
      <c r="V72" s="125">
        <v>0</v>
      </c>
      <c r="W72" s="126">
        <v>0</v>
      </c>
      <c r="X72" s="125">
        <v>0</v>
      </c>
      <c r="Y72" s="126">
        <v>0</v>
      </c>
      <c r="Z72" s="125">
        <v>0</v>
      </c>
      <c r="AA72" s="126">
        <v>0</v>
      </c>
      <c r="AB72" s="125">
        <v>0</v>
      </c>
      <c r="AC72" s="126">
        <v>0</v>
      </c>
      <c r="AD72" s="125">
        <f t="shared" si="2"/>
        <v>0</v>
      </c>
      <c r="AE72" s="126">
        <f t="shared" si="3"/>
        <v>0</v>
      </c>
      <c r="AF72" s="127">
        <f t="shared" si="4"/>
        <v>0</v>
      </c>
      <c r="AG72" s="127">
        <f t="shared" si="5"/>
        <v>0</v>
      </c>
      <c r="AH72" s="11"/>
      <c r="AI72" s="128">
        <f t="shared" si="6"/>
        <v>0</v>
      </c>
      <c r="AJ72" s="128">
        <f t="shared" si="7"/>
        <v>0</v>
      </c>
      <c r="AK72" s="129">
        <f t="shared" si="8"/>
        <v>0</v>
      </c>
    </row>
    <row r="73" spans="1:37" x14ac:dyDescent="0.35">
      <c r="A73" s="130" t="s">
        <v>104</v>
      </c>
      <c r="B73" s="19" t="s">
        <v>105</v>
      </c>
      <c r="C73" s="101" t="s">
        <v>119</v>
      </c>
      <c r="D73" s="102" t="s">
        <v>120</v>
      </c>
      <c r="E73" s="103" t="str">
        <f t="shared" si="1"/>
        <v>U014T015</v>
      </c>
      <c r="F73" s="104" t="s">
        <v>103</v>
      </c>
      <c r="G73" s="105">
        <v>5</v>
      </c>
      <c r="H73" s="106"/>
      <c r="I73" s="107">
        <v>874.74</v>
      </c>
      <c r="J73" s="107">
        <v>0</v>
      </c>
      <c r="K73" s="108">
        <v>0</v>
      </c>
      <c r="L73" s="107">
        <v>313.85000000000002</v>
      </c>
      <c r="M73" s="108">
        <v>112.98</v>
      </c>
      <c r="N73" s="107">
        <v>560.89</v>
      </c>
      <c r="O73" s="108">
        <v>218.75</v>
      </c>
      <c r="P73" s="107">
        <v>661.25</v>
      </c>
      <c r="Q73" s="108">
        <v>681.09</v>
      </c>
      <c r="R73" s="107">
        <v>15</v>
      </c>
      <c r="S73" s="108">
        <v>37.35</v>
      </c>
      <c r="T73" s="107">
        <v>0</v>
      </c>
      <c r="U73" s="108">
        <v>0</v>
      </c>
      <c r="V73" s="107">
        <v>0</v>
      </c>
      <c r="W73" s="108">
        <v>0</v>
      </c>
      <c r="X73" s="107">
        <v>0</v>
      </c>
      <c r="Y73" s="108">
        <v>0</v>
      </c>
      <c r="Z73" s="107">
        <v>0</v>
      </c>
      <c r="AA73" s="108">
        <v>0</v>
      </c>
      <c r="AB73" s="107">
        <v>0</v>
      </c>
      <c r="AC73" s="108">
        <v>0</v>
      </c>
      <c r="AD73" s="107">
        <f t="shared" si="2"/>
        <v>1050.17</v>
      </c>
      <c r="AE73" s="108">
        <f t="shared" si="3"/>
        <v>1924.91</v>
      </c>
      <c r="AF73" s="109">
        <f t="shared" si="4"/>
        <v>0</v>
      </c>
      <c r="AG73" s="109">
        <f t="shared" si="5"/>
        <v>0</v>
      </c>
      <c r="AH73" s="11"/>
      <c r="AI73" s="110">
        <f t="shared" si="6"/>
        <v>0</v>
      </c>
      <c r="AJ73" s="111">
        <f t="shared" si="7"/>
        <v>0.56279999999999997</v>
      </c>
      <c r="AK73" s="108">
        <f t="shared" si="8"/>
        <v>0</v>
      </c>
    </row>
    <row r="74" spans="1:37" x14ac:dyDescent="0.35">
      <c r="A74" s="130" t="s">
        <v>107</v>
      </c>
      <c r="B74" s="19" t="s">
        <v>108</v>
      </c>
      <c r="C74" s="101" t="s">
        <v>119</v>
      </c>
      <c r="D74" s="102" t="s">
        <v>120</v>
      </c>
      <c r="E74" s="103" t="str">
        <f t="shared" si="1"/>
        <v>U014T141</v>
      </c>
      <c r="F74" s="104" t="s">
        <v>103</v>
      </c>
      <c r="G74" s="105">
        <v>5</v>
      </c>
      <c r="H74" s="106"/>
      <c r="I74" s="107">
        <v>120.29</v>
      </c>
      <c r="J74" s="107">
        <v>0</v>
      </c>
      <c r="K74" s="108">
        <v>0</v>
      </c>
      <c r="L74" s="107">
        <v>41.08</v>
      </c>
      <c r="M74" s="108">
        <v>14.79</v>
      </c>
      <c r="N74" s="107">
        <v>79.210000000000008</v>
      </c>
      <c r="O74" s="108">
        <v>30.89</v>
      </c>
      <c r="P74" s="107">
        <v>83</v>
      </c>
      <c r="Q74" s="108">
        <v>85.49</v>
      </c>
      <c r="R74" s="107">
        <v>0</v>
      </c>
      <c r="S74" s="108">
        <v>0</v>
      </c>
      <c r="T74" s="107">
        <v>0</v>
      </c>
      <c r="U74" s="108">
        <v>0</v>
      </c>
      <c r="V74" s="107">
        <v>0</v>
      </c>
      <c r="W74" s="108">
        <v>0</v>
      </c>
      <c r="X74" s="107">
        <v>0</v>
      </c>
      <c r="Y74" s="108">
        <v>0</v>
      </c>
      <c r="Z74" s="107">
        <v>0</v>
      </c>
      <c r="AA74" s="108">
        <v>0</v>
      </c>
      <c r="AB74" s="107">
        <v>0</v>
      </c>
      <c r="AC74" s="108">
        <v>0</v>
      </c>
      <c r="AD74" s="107">
        <f t="shared" si="2"/>
        <v>131.16999999999999</v>
      </c>
      <c r="AE74" s="108">
        <f t="shared" si="3"/>
        <v>251.45999999999998</v>
      </c>
      <c r="AF74" s="109">
        <f t="shared" si="4"/>
        <v>0</v>
      </c>
      <c r="AG74" s="109">
        <f t="shared" si="5"/>
        <v>0</v>
      </c>
      <c r="AH74" s="11"/>
      <c r="AI74" s="110">
        <f t="shared" si="6"/>
        <v>0</v>
      </c>
      <c r="AJ74" s="111">
        <f t="shared" si="7"/>
        <v>0.51639999999999997</v>
      </c>
      <c r="AK74" s="108">
        <f t="shared" si="8"/>
        <v>0</v>
      </c>
    </row>
    <row r="75" spans="1:37" x14ac:dyDescent="0.35">
      <c r="A75" s="130" t="s">
        <v>109</v>
      </c>
      <c r="B75" s="19" t="s">
        <v>110</v>
      </c>
      <c r="C75" s="101" t="s">
        <v>119</v>
      </c>
      <c r="D75" s="102" t="s">
        <v>120</v>
      </c>
      <c r="E75" s="103" t="str">
        <f t="shared" si="1"/>
        <v>U014T159</v>
      </c>
      <c r="F75" s="104" t="s">
        <v>103</v>
      </c>
      <c r="G75" s="105">
        <v>5</v>
      </c>
      <c r="H75" s="106"/>
      <c r="I75" s="107">
        <v>165.07999999999998</v>
      </c>
      <c r="J75" s="107">
        <v>0</v>
      </c>
      <c r="K75" s="108">
        <v>0</v>
      </c>
      <c r="L75" s="107">
        <v>55.730000000000004</v>
      </c>
      <c r="M75" s="108">
        <v>20.060000000000002</v>
      </c>
      <c r="N75" s="107">
        <v>109.35</v>
      </c>
      <c r="O75" s="108">
        <v>42.64</v>
      </c>
      <c r="P75" s="107">
        <v>129.30000000000001</v>
      </c>
      <c r="Q75" s="108">
        <v>133.18</v>
      </c>
      <c r="R75" s="107">
        <v>1</v>
      </c>
      <c r="S75" s="108">
        <v>2.4900000000000002</v>
      </c>
      <c r="T75" s="107">
        <v>0</v>
      </c>
      <c r="U75" s="108">
        <v>0</v>
      </c>
      <c r="V75" s="107">
        <v>0</v>
      </c>
      <c r="W75" s="108">
        <v>0</v>
      </c>
      <c r="X75" s="107">
        <v>0</v>
      </c>
      <c r="Y75" s="108">
        <v>0</v>
      </c>
      <c r="Z75" s="107">
        <v>0</v>
      </c>
      <c r="AA75" s="108">
        <v>0</v>
      </c>
      <c r="AB75" s="107">
        <v>0</v>
      </c>
      <c r="AC75" s="108">
        <v>0</v>
      </c>
      <c r="AD75" s="107">
        <f t="shared" si="2"/>
        <v>198.37</v>
      </c>
      <c r="AE75" s="108">
        <f t="shared" si="3"/>
        <v>363.45</v>
      </c>
      <c r="AF75" s="109">
        <f t="shared" si="4"/>
        <v>0</v>
      </c>
      <c r="AG75" s="109">
        <f t="shared" si="5"/>
        <v>0</v>
      </c>
      <c r="AH75" s="11"/>
      <c r="AI75" s="110">
        <f t="shared" si="6"/>
        <v>0</v>
      </c>
      <c r="AJ75" s="111">
        <f t="shared" si="7"/>
        <v>0.44169999999999998</v>
      </c>
      <c r="AK75" s="108">
        <f t="shared" si="8"/>
        <v>0</v>
      </c>
    </row>
    <row r="76" spans="1:37" x14ac:dyDescent="0.35">
      <c r="A76" s="130" t="s">
        <v>113</v>
      </c>
      <c r="B76" s="19" t="s">
        <v>114</v>
      </c>
      <c r="C76" s="101" t="s">
        <v>119</v>
      </c>
      <c r="D76" s="102" t="s">
        <v>120</v>
      </c>
      <c r="E76" s="103" t="str">
        <f t="shared" si="1"/>
        <v>U014T183</v>
      </c>
      <c r="F76" s="104" t="s">
        <v>103</v>
      </c>
      <c r="G76" s="105">
        <v>5</v>
      </c>
      <c r="H76" s="106"/>
      <c r="I76" s="107">
        <v>181.14000000000001</v>
      </c>
      <c r="J76" s="107">
        <v>0</v>
      </c>
      <c r="K76" s="108">
        <v>0</v>
      </c>
      <c r="L76" s="107">
        <v>56.5</v>
      </c>
      <c r="M76" s="108">
        <v>20.34</v>
      </c>
      <c r="N76" s="107">
        <v>124.64000000000001</v>
      </c>
      <c r="O76" s="108">
        <v>48.62</v>
      </c>
      <c r="P76" s="107">
        <v>109.35</v>
      </c>
      <c r="Q76" s="108">
        <v>112.63</v>
      </c>
      <c r="R76" s="107">
        <v>0</v>
      </c>
      <c r="S76" s="108">
        <v>0</v>
      </c>
      <c r="T76" s="107">
        <v>0</v>
      </c>
      <c r="U76" s="108">
        <v>0</v>
      </c>
      <c r="V76" s="107">
        <v>0</v>
      </c>
      <c r="W76" s="108">
        <v>0</v>
      </c>
      <c r="X76" s="107">
        <v>0</v>
      </c>
      <c r="Y76" s="108">
        <v>0</v>
      </c>
      <c r="Z76" s="107">
        <v>0</v>
      </c>
      <c r="AA76" s="108">
        <v>0</v>
      </c>
      <c r="AB76" s="107">
        <v>0</v>
      </c>
      <c r="AC76" s="108">
        <v>0</v>
      </c>
      <c r="AD76" s="107">
        <f t="shared" si="2"/>
        <v>181.58999999999997</v>
      </c>
      <c r="AE76" s="108">
        <f t="shared" si="3"/>
        <v>362.73</v>
      </c>
      <c r="AF76" s="109">
        <f t="shared" si="4"/>
        <v>0</v>
      </c>
      <c r="AG76" s="109">
        <f t="shared" si="5"/>
        <v>0</v>
      </c>
      <c r="AH76" s="11"/>
      <c r="AI76" s="110">
        <f t="shared" si="6"/>
        <v>0</v>
      </c>
      <c r="AJ76" s="111">
        <f t="shared" si="7"/>
        <v>0.51749999999999996</v>
      </c>
      <c r="AK76" s="108">
        <f t="shared" si="8"/>
        <v>0</v>
      </c>
    </row>
    <row r="77" spans="1:37" x14ac:dyDescent="0.35">
      <c r="A77" s="130" t="s">
        <v>115</v>
      </c>
      <c r="B77" s="19" t="s">
        <v>116</v>
      </c>
      <c r="C77" s="101" t="s">
        <v>119</v>
      </c>
      <c r="D77" s="102" t="s">
        <v>120</v>
      </c>
      <c r="E77" s="103" t="str">
        <f t="shared" si="1"/>
        <v>U014T252</v>
      </c>
      <c r="F77" s="104" t="s">
        <v>103</v>
      </c>
      <c r="G77" s="105">
        <v>5</v>
      </c>
      <c r="H77" s="106"/>
      <c r="I77" s="107">
        <v>16.649999999999999</v>
      </c>
      <c r="J77" s="107">
        <v>0</v>
      </c>
      <c r="K77" s="108">
        <v>0</v>
      </c>
      <c r="L77" s="107">
        <v>5</v>
      </c>
      <c r="M77" s="108">
        <v>1.8</v>
      </c>
      <c r="N77" s="107">
        <v>11.65</v>
      </c>
      <c r="O77" s="108">
        <v>4.55</v>
      </c>
      <c r="P77" s="107">
        <v>10</v>
      </c>
      <c r="Q77" s="108">
        <v>10.3</v>
      </c>
      <c r="R77" s="107">
        <v>0</v>
      </c>
      <c r="S77" s="108">
        <v>0</v>
      </c>
      <c r="T77" s="107">
        <v>0</v>
      </c>
      <c r="U77" s="108">
        <v>0</v>
      </c>
      <c r="V77" s="107">
        <v>0</v>
      </c>
      <c r="W77" s="108">
        <v>0</v>
      </c>
      <c r="X77" s="107">
        <v>0</v>
      </c>
      <c r="Y77" s="108">
        <v>0</v>
      </c>
      <c r="Z77" s="107">
        <v>0</v>
      </c>
      <c r="AA77" s="108">
        <v>0</v>
      </c>
      <c r="AB77" s="107">
        <v>0</v>
      </c>
      <c r="AC77" s="108">
        <v>0</v>
      </c>
      <c r="AD77" s="107">
        <f t="shared" si="2"/>
        <v>16.649999999999999</v>
      </c>
      <c r="AE77" s="108">
        <f t="shared" si="3"/>
        <v>33.299999999999997</v>
      </c>
      <c r="AF77" s="109">
        <f t="shared" si="4"/>
        <v>0</v>
      </c>
      <c r="AG77" s="109">
        <f t="shared" si="5"/>
        <v>0</v>
      </c>
      <c r="AH77" s="11"/>
      <c r="AI77" s="110">
        <f t="shared" si="6"/>
        <v>0</v>
      </c>
      <c r="AJ77" s="111">
        <f t="shared" si="7"/>
        <v>0.45390000000000003</v>
      </c>
      <c r="AK77" s="108">
        <f t="shared" si="8"/>
        <v>0</v>
      </c>
    </row>
    <row r="78" spans="1:37" x14ac:dyDescent="0.35">
      <c r="A78" s="131" t="s">
        <v>119</v>
      </c>
      <c r="B78" s="132" t="s">
        <v>121</v>
      </c>
      <c r="C78" s="133" t="s">
        <v>119</v>
      </c>
      <c r="D78" s="134" t="s">
        <v>121</v>
      </c>
      <c r="E78" s="135" t="str">
        <f t="shared" si="1"/>
        <v>U014U014</v>
      </c>
      <c r="F78" s="136" t="s">
        <v>103</v>
      </c>
      <c r="G78" s="137">
        <v>5</v>
      </c>
      <c r="H78" s="1"/>
      <c r="I78" s="138">
        <v>0</v>
      </c>
      <c r="J78" s="138">
        <v>0</v>
      </c>
      <c r="K78" s="139">
        <v>0</v>
      </c>
      <c r="L78" s="138">
        <v>0</v>
      </c>
      <c r="M78" s="139">
        <v>0</v>
      </c>
      <c r="N78" s="138">
        <v>0</v>
      </c>
      <c r="O78" s="139">
        <v>0</v>
      </c>
      <c r="P78" s="138">
        <v>0</v>
      </c>
      <c r="Q78" s="139">
        <v>0</v>
      </c>
      <c r="R78" s="138">
        <v>0</v>
      </c>
      <c r="S78" s="139">
        <v>0</v>
      </c>
      <c r="T78" s="138">
        <v>0</v>
      </c>
      <c r="U78" s="139">
        <v>0</v>
      </c>
      <c r="V78" s="138">
        <v>0</v>
      </c>
      <c r="W78" s="139">
        <v>0</v>
      </c>
      <c r="X78" s="138">
        <v>0</v>
      </c>
      <c r="Y78" s="139">
        <v>0</v>
      </c>
      <c r="Z78" s="138">
        <v>0</v>
      </c>
      <c r="AA78" s="139">
        <v>0</v>
      </c>
      <c r="AB78" s="138">
        <v>0</v>
      </c>
      <c r="AC78" s="139">
        <v>0</v>
      </c>
      <c r="AD78" s="138">
        <f t="shared" si="2"/>
        <v>0</v>
      </c>
      <c r="AE78" s="139">
        <f t="shared" si="3"/>
        <v>0</v>
      </c>
      <c r="AF78" s="140">
        <f t="shared" si="4"/>
        <v>1577.95</v>
      </c>
      <c r="AG78" s="140">
        <f t="shared" si="5"/>
        <v>2935.85</v>
      </c>
      <c r="AH78" s="11"/>
      <c r="AI78" s="141">
        <f t="shared" si="6"/>
        <v>0</v>
      </c>
      <c r="AJ78" s="141">
        <f t="shared" si="7"/>
        <v>0</v>
      </c>
      <c r="AK78" s="139">
        <f t="shared" si="8"/>
        <v>0</v>
      </c>
    </row>
    <row r="79" spans="1:37" x14ac:dyDescent="0.35">
      <c r="A79" s="130" t="s">
        <v>104</v>
      </c>
      <c r="B79" s="19" t="s">
        <v>105</v>
      </c>
      <c r="C79" s="101" t="s">
        <v>122</v>
      </c>
      <c r="D79" s="102" t="s">
        <v>123</v>
      </c>
      <c r="E79" s="103" t="str">
        <f t="shared" si="1"/>
        <v>U087T015</v>
      </c>
      <c r="F79" s="104" t="s">
        <v>103</v>
      </c>
      <c r="G79" s="105">
        <v>5</v>
      </c>
      <c r="H79" s="106"/>
      <c r="I79" s="107">
        <v>834.11</v>
      </c>
      <c r="J79" s="107">
        <v>164.63000000000002</v>
      </c>
      <c r="K79" s="108">
        <v>-88.9</v>
      </c>
      <c r="L79" s="107">
        <v>0</v>
      </c>
      <c r="M79" s="108">
        <v>0</v>
      </c>
      <c r="N79" s="107">
        <v>0</v>
      </c>
      <c r="O79" s="108">
        <v>0</v>
      </c>
      <c r="P79" s="107">
        <v>704.32</v>
      </c>
      <c r="Q79" s="108">
        <v>725.45</v>
      </c>
      <c r="R79" s="107">
        <v>10</v>
      </c>
      <c r="S79" s="108">
        <v>24.9</v>
      </c>
      <c r="T79" s="107">
        <v>0</v>
      </c>
      <c r="U79" s="108">
        <v>0</v>
      </c>
      <c r="V79" s="107">
        <v>0</v>
      </c>
      <c r="W79" s="108">
        <v>0</v>
      </c>
      <c r="X79" s="107">
        <v>0</v>
      </c>
      <c r="Y79" s="108">
        <v>0</v>
      </c>
      <c r="Z79" s="107">
        <v>0</v>
      </c>
      <c r="AA79" s="108">
        <v>0</v>
      </c>
      <c r="AB79" s="107">
        <v>0</v>
      </c>
      <c r="AC79" s="108">
        <v>0</v>
      </c>
      <c r="AD79" s="107">
        <f t="shared" si="2"/>
        <v>661.45</v>
      </c>
      <c r="AE79" s="108">
        <f t="shared" si="3"/>
        <v>1495.56</v>
      </c>
      <c r="AF79" s="109">
        <f t="shared" si="4"/>
        <v>0</v>
      </c>
      <c r="AG79" s="109">
        <f t="shared" si="5"/>
        <v>0</v>
      </c>
      <c r="AH79" s="11"/>
      <c r="AI79" s="110">
        <f t="shared" si="6"/>
        <v>0</v>
      </c>
      <c r="AJ79" s="111">
        <f t="shared" si="7"/>
        <v>0.43719999999999998</v>
      </c>
      <c r="AK79" s="108">
        <f t="shared" si="8"/>
        <v>0</v>
      </c>
    </row>
    <row r="80" spans="1:37" x14ac:dyDescent="0.35">
      <c r="A80" s="130" t="s">
        <v>109</v>
      </c>
      <c r="B80" s="19" t="s">
        <v>110</v>
      </c>
      <c r="C80" s="101" t="s">
        <v>122</v>
      </c>
      <c r="D80" s="102" t="s">
        <v>123</v>
      </c>
      <c r="E80" s="103" t="str">
        <f t="shared" si="1"/>
        <v>U087T159</v>
      </c>
      <c r="F80" s="104" t="s">
        <v>103</v>
      </c>
      <c r="G80" s="105">
        <v>5</v>
      </c>
      <c r="H80" s="106"/>
      <c r="I80" s="107">
        <v>253.95</v>
      </c>
      <c r="J80" s="107">
        <v>24.38</v>
      </c>
      <c r="K80" s="108">
        <v>-13.17</v>
      </c>
      <c r="L80" s="107">
        <v>36.93</v>
      </c>
      <c r="M80" s="108">
        <v>13.29</v>
      </c>
      <c r="N80" s="107">
        <v>0</v>
      </c>
      <c r="O80" s="108">
        <v>0</v>
      </c>
      <c r="P80" s="107">
        <v>196.9</v>
      </c>
      <c r="Q80" s="108">
        <v>202.81</v>
      </c>
      <c r="R80" s="107">
        <v>1</v>
      </c>
      <c r="S80" s="108">
        <v>2.4900000000000002</v>
      </c>
      <c r="T80" s="107">
        <v>0</v>
      </c>
      <c r="U80" s="108">
        <v>0</v>
      </c>
      <c r="V80" s="107">
        <v>0</v>
      </c>
      <c r="W80" s="108">
        <v>0</v>
      </c>
      <c r="X80" s="107">
        <v>0</v>
      </c>
      <c r="Y80" s="108">
        <v>0</v>
      </c>
      <c r="Z80" s="107">
        <v>0</v>
      </c>
      <c r="AA80" s="108">
        <v>0</v>
      </c>
      <c r="AB80" s="107">
        <v>0</v>
      </c>
      <c r="AC80" s="108">
        <v>0</v>
      </c>
      <c r="AD80" s="107">
        <f t="shared" si="2"/>
        <v>205.42000000000002</v>
      </c>
      <c r="AE80" s="108">
        <f t="shared" si="3"/>
        <v>459.37</v>
      </c>
      <c r="AF80" s="109">
        <f t="shared" si="4"/>
        <v>0</v>
      </c>
      <c r="AG80" s="109">
        <f t="shared" si="5"/>
        <v>0</v>
      </c>
      <c r="AH80" s="11"/>
      <c r="AI80" s="110">
        <f t="shared" si="6"/>
        <v>0</v>
      </c>
      <c r="AJ80" s="111">
        <f t="shared" si="7"/>
        <v>0.55830000000000002</v>
      </c>
      <c r="AK80" s="108">
        <f t="shared" si="8"/>
        <v>0</v>
      </c>
    </row>
    <row r="81" spans="1:37" x14ac:dyDescent="0.35">
      <c r="A81" s="130" t="s">
        <v>113</v>
      </c>
      <c r="B81" s="19" t="s">
        <v>114</v>
      </c>
      <c r="C81" s="101" t="s">
        <v>122</v>
      </c>
      <c r="D81" s="102" t="s">
        <v>123</v>
      </c>
      <c r="E81" s="103" t="str">
        <f t="shared" ref="E81:E144" si="9">C81&amp;A81</f>
        <v>U087T183</v>
      </c>
      <c r="F81" s="104" t="s">
        <v>103</v>
      </c>
      <c r="G81" s="105">
        <v>5</v>
      </c>
      <c r="H81" s="106"/>
      <c r="I81" s="107">
        <v>205.57</v>
      </c>
      <c r="J81" s="107">
        <v>26.69</v>
      </c>
      <c r="K81" s="108">
        <v>-14.41</v>
      </c>
      <c r="L81" s="107">
        <v>33</v>
      </c>
      <c r="M81" s="108">
        <v>11.88</v>
      </c>
      <c r="N81" s="107">
        <v>0</v>
      </c>
      <c r="O81" s="108">
        <v>0</v>
      </c>
      <c r="P81" s="107">
        <v>131.25</v>
      </c>
      <c r="Q81" s="108">
        <v>135.19</v>
      </c>
      <c r="R81" s="107">
        <v>0</v>
      </c>
      <c r="S81" s="108">
        <v>0</v>
      </c>
      <c r="T81" s="107">
        <v>0</v>
      </c>
      <c r="U81" s="108">
        <v>0</v>
      </c>
      <c r="V81" s="107">
        <v>0</v>
      </c>
      <c r="W81" s="108">
        <v>0</v>
      </c>
      <c r="X81" s="107">
        <v>0</v>
      </c>
      <c r="Y81" s="108">
        <v>0</v>
      </c>
      <c r="Z81" s="107">
        <v>0</v>
      </c>
      <c r="AA81" s="108">
        <v>0</v>
      </c>
      <c r="AB81" s="107">
        <v>0</v>
      </c>
      <c r="AC81" s="108">
        <v>0</v>
      </c>
      <c r="AD81" s="107">
        <f t="shared" ref="AD81:AD144" si="10">K81+M81+O81+Q81+S81+U81+W81+Y81+AA81+AC81</f>
        <v>132.66</v>
      </c>
      <c r="AE81" s="108">
        <f t="shared" ref="AE81:AE144" si="11">SUM(I81+AD81)</f>
        <v>338.23</v>
      </c>
      <c r="AF81" s="109">
        <f t="shared" ref="AF81:AF144" si="12">IF(LEFT($C81,1)="T",SUMIF($C$17:$C$574,$C81,$AD$17:$AD$574),IF(LEFT($A81,1)="U",SUMIF($C$17:$C$574,$A81,$AD$17:$AD$574),0))</f>
        <v>0</v>
      </c>
      <c r="AG81" s="109">
        <f t="shared" ref="AG81:AG144" si="13">IF(LEFT($C81,1)="T",SUMIF($C$17:$C$574,$C81,$AE$17:$AE$574),IF(LEFT($A81,1)="U",SUMIF($C$17:$C$574,$A81,$AE$17:$AE$574),0))</f>
        <v>0</v>
      </c>
      <c r="AH81" s="11"/>
      <c r="AI81" s="110">
        <f t="shared" si="6"/>
        <v>0</v>
      </c>
      <c r="AJ81" s="111">
        <f t="shared" si="7"/>
        <v>0.48249999999999998</v>
      </c>
      <c r="AK81" s="108">
        <f t="shared" si="8"/>
        <v>0</v>
      </c>
    </row>
    <row r="82" spans="1:37" x14ac:dyDescent="0.35">
      <c r="A82" s="130" t="s">
        <v>115</v>
      </c>
      <c r="B82" s="19" t="s">
        <v>116</v>
      </c>
      <c r="C82" s="101" t="s">
        <v>122</v>
      </c>
      <c r="D82" s="102" t="s">
        <v>123</v>
      </c>
      <c r="E82" s="103" t="str">
        <f t="shared" si="9"/>
        <v>U087T252</v>
      </c>
      <c r="F82" s="104" t="s">
        <v>103</v>
      </c>
      <c r="G82" s="105">
        <v>5</v>
      </c>
      <c r="H82" s="106"/>
      <c r="I82" s="107">
        <v>22.15</v>
      </c>
      <c r="J82" s="107">
        <v>3.15</v>
      </c>
      <c r="K82" s="108">
        <v>-1.7000000000000002</v>
      </c>
      <c r="L82" s="107">
        <v>3</v>
      </c>
      <c r="M82" s="108">
        <v>1.08</v>
      </c>
      <c r="N82" s="107">
        <v>0</v>
      </c>
      <c r="O82" s="108">
        <v>0</v>
      </c>
      <c r="P82" s="107">
        <v>18</v>
      </c>
      <c r="Q82" s="108">
        <v>18.54</v>
      </c>
      <c r="R82" s="107">
        <v>0</v>
      </c>
      <c r="S82" s="108">
        <v>0</v>
      </c>
      <c r="T82" s="107">
        <v>0</v>
      </c>
      <c r="U82" s="108">
        <v>0</v>
      </c>
      <c r="V82" s="107">
        <v>0</v>
      </c>
      <c r="W82" s="108">
        <v>0</v>
      </c>
      <c r="X82" s="107">
        <v>0</v>
      </c>
      <c r="Y82" s="108">
        <v>0</v>
      </c>
      <c r="Z82" s="107">
        <v>0</v>
      </c>
      <c r="AA82" s="108">
        <v>0</v>
      </c>
      <c r="AB82" s="107">
        <v>0</v>
      </c>
      <c r="AC82" s="108">
        <v>0</v>
      </c>
      <c r="AD82" s="107">
        <f t="shared" si="10"/>
        <v>17.919999999999998</v>
      </c>
      <c r="AE82" s="108">
        <f t="shared" si="11"/>
        <v>40.069999999999993</v>
      </c>
      <c r="AF82" s="109">
        <f t="shared" si="12"/>
        <v>0</v>
      </c>
      <c r="AG82" s="109">
        <f t="shared" si="13"/>
        <v>0</v>
      </c>
      <c r="AH82" s="11"/>
      <c r="AI82" s="110">
        <f t="shared" ref="AI82:AI145" si="14">IF(LEFT($C82,1)="T",SUMIF($A$17:$A$575,$A82,$AE$17:$AE$575),0)</f>
        <v>0</v>
      </c>
      <c r="AJ82" s="111">
        <f t="shared" ref="AJ82:AJ145" si="15">IF(AND($H82=1,$I82&gt;0),ROUND(SUMIFS($AE$17:$AE$574,$H$17:$H$574,"&gt;0",$C$17:$C$574,$C82)/SUMIFS($AE$17:$AE$574, $H$17:$H$574,"&gt;0",$G$17:$G$574,$G82),4),IF($I82&gt;0,ROUND($AE82/SUMIF($A$17:$A$574,$A82,$AI$17:$AI$574),4),0))</f>
        <v>0.54610000000000003</v>
      </c>
      <c r="AK82" s="108">
        <f t="shared" ref="AK82:AK145" si="16">SUMIF($A$17:$A$574,$C82,$AJ$17:$AJ$574)</f>
        <v>0</v>
      </c>
    </row>
    <row r="83" spans="1:37" x14ac:dyDescent="0.35">
      <c r="A83" s="142" t="s">
        <v>122</v>
      </c>
      <c r="B83" s="143" t="s">
        <v>124</v>
      </c>
      <c r="C83" s="144" t="s">
        <v>122</v>
      </c>
      <c r="D83" s="145" t="s">
        <v>123</v>
      </c>
      <c r="E83" s="146" t="str">
        <f t="shared" si="9"/>
        <v>U087U087</v>
      </c>
      <c r="F83" s="147" t="s">
        <v>103</v>
      </c>
      <c r="G83" s="148">
        <v>5</v>
      </c>
      <c r="H83" s="1"/>
      <c r="I83" s="149">
        <v>0</v>
      </c>
      <c r="J83" s="149">
        <v>0</v>
      </c>
      <c r="K83" s="150">
        <v>0</v>
      </c>
      <c r="L83" s="149">
        <v>0</v>
      </c>
      <c r="M83" s="150">
        <v>0</v>
      </c>
      <c r="N83" s="149">
        <v>0</v>
      </c>
      <c r="O83" s="150">
        <v>0</v>
      </c>
      <c r="P83" s="149">
        <v>0</v>
      </c>
      <c r="Q83" s="150">
        <v>0</v>
      </c>
      <c r="R83" s="149">
        <v>0</v>
      </c>
      <c r="S83" s="150">
        <v>0</v>
      </c>
      <c r="T83" s="149">
        <v>0</v>
      </c>
      <c r="U83" s="150">
        <v>0</v>
      </c>
      <c r="V83" s="149">
        <v>0</v>
      </c>
      <c r="W83" s="150">
        <v>0</v>
      </c>
      <c r="X83" s="149">
        <v>0</v>
      </c>
      <c r="Y83" s="150">
        <v>0</v>
      </c>
      <c r="Z83" s="149">
        <v>0</v>
      </c>
      <c r="AA83" s="150">
        <v>0</v>
      </c>
      <c r="AB83" s="149">
        <v>0</v>
      </c>
      <c r="AC83" s="150">
        <v>0</v>
      </c>
      <c r="AD83" s="149">
        <f t="shared" si="10"/>
        <v>0</v>
      </c>
      <c r="AE83" s="150">
        <f t="shared" si="11"/>
        <v>0</v>
      </c>
      <c r="AF83" s="151">
        <f t="shared" si="12"/>
        <v>1017.45</v>
      </c>
      <c r="AG83" s="151">
        <f t="shared" si="13"/>
        <v>2333.23</v>
      </c>
      <c r="AH83" s="11"/>
      <c r="AI83" s="152">
        <f t="shared" si="14"/>
        <v>0</v>
      </c>
      <c r="AJ83" s="152">
        <f t="shared" si="15"/>
        <v>0</v>
      </c>
      <c r="AK83" s="150">
        <f t="shared" si="16"/>
        <v>0</v>
      </c>
    </row>
    <row r="84" spans="1:37" x14ac:dyDescent="0.35">
      <c r="A84" s="13" t="s">
        <v>125</v>
      </c>
      <c r="B84" s="14" t="s">
        <v>126</v>
      </c>
      <c r="C84" s="92" t="s">
        <v>125</v>
      </c>
      <c r="D84" s="93" t="s">
        <v>126</v>
      </c>
      <c r="E84" s="94" t="str">
        <f t="shared" si="9"/>
        <v>T056T056</v>
      </c>
      <c r="F84" s="95" t="s">
        <v>87</v>
      </c>
      <c r="G84" s="96">
        <v>6</v>
      </c>
      <c r="H84" s="1"/>
      <c r="I84" s="82">
        <v>0</v>
      </c>
      <c r="J84" s="82">
        <v>0</v>
      </c>
      <c r="K84" s="83">
        <v>0</v>
      </c>
      <c r="L84" s="82">
        <v>0</v>
      </c>
      <c r="M84" s="83">
        <v>0</v>
      </c>
      <c r="N84" s="82">
        <v>0</v>
      </c>
      <c r="O84" s="83">
        <v>0</v>
      </c>
      <c r="P84" s="82">
        <v>0</v>
      </c>
      <c r="Q84" s="83">
        <v>0</v>
      </c>
      <c r="R84" s="82">
        <v>0</v>
      </c>
      <c r="S84" s="83">
        <v>0</v>
      </c>
      <c r="T84" s="82">
        <v>0</v>
      </c>
      <c r="U84" s="83">
        <v>0</v>
      </c>
      <c r="V84" s="82">
        <v>0</v>
      </c>
      <c r="W84" s="83">
        <v>0</v>
      </c>
      <c r="X84" s="82">
        <v>0</v>
      </c>
      <c r="Y84" s="83">
        <v>0</v>
      </c>
      <c r="Z84" s="82">
        <v>0</v>
      </c>
      <c r="AA84" s="83">
        <v>0</v>
      </c>
      <c r="AB84" s="82">
        <v>0</v>
      </c>
      <c r="AC84" s="83">
        <v>0</v>
      </c>
      <c r="AD84" s="82">
        <f t="shared" si="10"/>
        <v>0</v>
      </c>
      <c r="AE84" s="83">
        <f t="shared" si="11"/>
        <v>0</v>
      </c>
      <c r="AF84" s="97">
        <f t="shared" si="12"/>
        <v>0</v>
      </c>
      <c r="AG84" s="97">
        <f t="shared" si="13"/>
        <v>0</v>
      </c>
      <c r="AH84" s="11"/>
      <c r="AI84" s="84">
        <f t="shared" si="14"/>
        <v>273.89</v>
      </c>
      <c r="AJ84" s="84">
        <f t="shared" si="15"/>
        <v>0</v>
      </c>
      <c r="AK84" s="98">
        <f t="shared" si="16"/>
        <v>1</v>
      </c>
    </row>
    <row r="85" spans="1:37" x14ac:dyDescent="0.35">
      <c r="A85" s="13" t="s">
        <v>127</v>
      </c>
      <c r="B85" s="14" t="s">
        <v>128</v>
      </c>
      <c r="C85" s="92" t="s">
        <v>127</v>
      </c>
      <c r="D85" s="93" t="s">
        <v>128</v>
      </c>
      <c r="E85" s="94" t="str">
        <f t="shared" si="9"/>
        <v>T059T059</v>
      </c>
      <c r="F85" s="95" t="s">
        <v>103</v>
      </c>
      <c r="G85" s="96">
        <v>6</v>
      </c>
      <c r="H85" s="1"/>
      <c r="I85" s="82">
        <v>0</v>
      </c>
      <c r="J85" s="82">
        <v>0</v>
      </c>
      <c r="K85" s="83">
        <v>0</v>
      </c>
      <c r="L85" s="82">
        <v>0</v>
      </c>
      <c r="M85" s="83">
        <v>0</v>
      </c>
      <c r="N85" s="82">
        <v>0</v>
      </c>
      <c r="O85" s="83">
        <v>0</v>
      </c>
      <c r="P85" s="82">
        <v>0</v>
      </c>
      <c r="Q85" s="83">
        <v>0</v>
      </c>
      <c r="R85" s="82">
        <v>0</v>
      </c>
      <c r="S85" s="83">
        <v>0</v>
      </c>
      <c r="T85" s="82">
        <v>0</v>
      </c>
      <c r="U85" s="83">
        <v>0</v>
      </c>
      <c r="V85" s="82">
        <v>0</v>
      </c>
      <c r="W85" s="83">
        <v>0</v>
      </c>
      <c r="X85" s="82">
        <v>0</v>
      </c>
      <c r="Y85" s="83">
        <v>0</v>
      </c>
      <c r="Z85" s="82">
        <v>0</v>
      </c>
      <c r="AA85" s="83">
        <v>0</v>
      </c>
      <c r="AB85" s="82">
        <v>0</v>
      </c>
      <c r="AC85" s="83">
        <v>0</v>
      </c>
      <c r="AD85" s="82">
        <f t="shared" si="10"/>
        <v>0</v>
      </c>
      <c r="AE85" s="83">
        <f t="shared" si="11"/>
        <v>0</v>
      </c>
      <c r="AF85" s="97">
        <f t="shared" si="12"/>
        <v>0</v>
      </c>
      <c r="AG85" s="97">
        <f t="shared" si="13"/>
        <v>0</v>
      </c>
      <c r="AH85" s="11"/>
      <c r="AI85" s="84">
        <f t="shared" si="14"/>
        <v>424.16999999999996</v>
      </c>
      <c r="AJ85" s="84">
        <f t="shared" si="15"/>
        <v>0</v>
      </c>
      <c r="AK85" s="98">
        <f t="shared" si="16"/>
        <v>1</v>
      </c>
    </row>
    <row r="86" spans="1:37" x14ac:dyDescent="0.35">
      <c r="A86" s="13" t="s">
        <v>129</v>
      </c>
      <c r="B86" s="14" t="s">
        <v>130</v>
      </c>
      <c r="C86" s="92" t="s">
        <v>129</v>
      </c>
      <c r="D86" s="93" t="s">
        <v>130</v>
      </c>
      <c r="E86" s="94" t="str">
        <f t="shared" si="9"/>
        <v>T109T109</v>
      </c>
      <c r="F86" s="95" t="s">
        <v>103</v>
      </c>
      <c r="G86" s="96">
        <v>6</v>
      </c>
      <c r="H86" s="1"/>
      <c r="I86" s="82">
        <v>0</v>
      </c>
      <c r="J86" s="82">
        <v>0</v>
      </c>
      <c r="K86" s="83">
        <v>0</v>
      </c>
      <c r="L86" s="82">
        <v>0</v>
      </c>
      <c r="M86" s="83">
        <v>0</v>
      </c>
      <c r="N86" s="82">
        <v>0</v>
      </c>
      <c r="O86" s="83">
        <v>0</v>
      </c>
      <c r="P86" s="82">
        <v>0</v>
      </c>
      <c r="Q86" s="83">
        <v>0</v>
      </c>
      <c r="R86" s="82">
        <v>0</v>
      </c>
      <c r="S86" s="83">
        <v>0</v>
      </c>
      <c r="T86" s="82">
        <v>0</v>
      </c>
      <c r="U86" s="83">
        <v>0</v>
      </c>
      <c r="V86" s="82">
        <v>0</v>
      </c>
      <c r="W86" s="83">
        <v>0</v>
      </c>
      <c r="X86" s="82">
        <v>0</v>
      </c>
      <c r="Y86" s="83">
        <v>0</v>
      </c>
      <c r="Z86" s="82">
        <v>0</v>
      </c>
      <c r="AA86" s="83">
        <v>0</v>
      </c>
      <c r="AB86" s="82">
        <v>0</v>
      </c>
      <c r="AC86" s="83">
        <v>0</v>
      </c>
      <c r="AD86" s="82">
        <f t="shared" si="10"/>
        <v>0</v>
      </c>
      <c r="AE86" s="83">
        <f t="shared" si="11"/>
        <v>0</v>
      </c>
      <c r="AF86" s="97">
        <f t="shared" si="12"/>
        <v>0</v>
      </c>
      <c r="AG86" s="97">
        <f t="shared" si="13"/>
        <v>0</v>
      </c>
      <c r="AH86" s="11"/>
      <c r="AI86" s="84">
        <f t="shared" si="14"/>
        <v>30.22</v>
      </c>
      <c r="AJ86" s="84">
        <f t="shared" si="15"/>
        <v>0</v>
      </c>
      <c r="AK86" s="98">
        <f t="shared" si="16"/>
        <v>1</v>
      </c>
    </row>
    <row r="87" spans="1:37" x14ac:dyDescent="0.35">
      <c r="A87" s="13" t="s">
        <v>131</v>
      </c>
      <c r="B87" s="14" t="s">
        <v>132</v>
      </c>
      <c r="C87" s="92" t="s">
        <v>131</v>
      </c>
      <c r="D87" s="93" t="s">
        <v>132</v>
      </c>
      <c r="E87" s="94" t="str">
        <f t="shared" si="9"/>
        <v>T113T113</v>
      </c>
      <c r="F87" s="95" t="s">
        <v>133</v>
      </c>
      <c r="G87" s="96">
        <v>6</v>
      </c>
      <c r="H87" s="1"/>
      <c r="I87" s="82">
        <v>0</v>
      </c>
      <c r="J87" s="82">
        <v>0</v>
      </c>
      <c r="K87" s="83">
        <v>0</v>
      </c>
      <c r="L87" s="82">
        <v>0</v>
      </c>
      <c r="M87" s="83">
        <v>0</v>
      </c>
      <c r="N87" s="82">
        <v>0</v>
      </c>
      <c r="O87" s="83">
        <v>0</v>
      </c>
      <c r="P87" s="82">
        <v>0</v>
      </c>
      <c r="Q87" s="83">
        <v>0</v>
      </c>
      <c r="R87" s="82">
        <v>0</v>
      </c>
      <c r="S87" s="83">
        <v>0</v>
      </c>
      <c r="T87" s="82">
        <v>0</v>
      </c>
      <c r="U87" s="83">
        <v>0</v>
      </c>
      <c r="V87" s="82">
        <v>0</v>
      </c>
      <c r="W87" s="83">
        <v>0</v>
      </c>
      <c r="X87" s="82">
        <v>0</v>
      </c>
      <c r="Y87" s="83">
        <v>0</v>
      </c>
      <c r="Z87" s="82">
        <v>0</v>
      </c>
      <c r="AA87" s="83">
        <v>0</v>
      </c>
      <c r="AB87" s="82">
        <v>0</v>
      </c>
      <c r="AC87" s="83">
        <v>0</v>
      </c>
      <c r="AD87" s="82">
        <f t="shared" si="10"/>
        <v>0</v>
      </c>
      <c r="AE87" s="83">
        <f t="shared" si="11"/>
        <v>0</v>
      </c>
      <c r="AF87" s="97">
        <f t="shared" si="12"/>
        <v>0</v>
      </c>
      <c r="AG87" s="97">
        <f t="shared" si="13"/>
        <v>0</v>
      </c>
      <c r="AH87" s="11"/>
      <c r="AI87" s="84">
        <f t="shared" si="14"/>
        <v>504.23</v>
      </c>
      <c r="AJ87" s="84">
        <f t="shared" si="15"/>
        <v>0</v>
      </c>
      <c r="AK87" s="98">
        <f t="shared" si="16"/>
        <v>1</v>
      </c>
    </row>
    <row r="88" spans="1:37" x14ac:dyDescent="0.35">
      <c r="A88" s="13" t="s">
        <v>134</v>
      </c>
      <c r="B88" s="14" t="s">
        <v>135</v>
      </c>
      <c r="C88" s="92" t="s">
        <v>134</v>
      </c>
      <c r="D88" s="93" t="s">
        <v>135</v>
      </c>
      <c r="E88" s="94" t="str">
        <f t="shared" si="9"/>
        <v>T119T119</v>
      </c>
      <c r="F88" s="95" t="s">
        <v>103</v>
      </c>
      <c r="G88" s="96">
        <v>6</v>
      </c>
      <c r="H88" s="1"/>
      <c r="I88" s="82">
        <v>0</v>
      </c>
      <c r="J88" s="82">
        <v>0</v>
      </c>
      <c r="K88" s="83">
        <v>0</v>
      </c>
      <c r="L88" s="82">
        <v>0</v>
      </c>
      <c r="M88" s="83">
        <v>0</v>
      </c>
      <c r="N88" s="82">
        <v>0</v>
      </c>
      <c r="O88" s="83">
        <v>0</v>
      </c>
      <c r="P88" s="82">
        <v>0</v>
      </c>
      <c r="Q88" s="83">
        <v>0</v>
      </c>
      <c r="R88" s="82">
        <v>0</v>
      </c>
      <c r="S88" s="83">
        <v>0</v>
      </c>
      <c r="T88" s="82">
        <v>0</v>
      </c>
      <c r="U88" s="83">
        <v>0</v>
      </c>
      <c r="V88" s="82">
        <v>0</v>
      </c>
      <c r="W88" s="83">
        <v>0</v>
      </c>
      <c r="X88" s="82">
        <v>0</v>
      </c>
      <c r="Y88" s="83">
        <v>0</v>
      </c>
      <c r="Z88" s="82">
        <v>0</v>
      </c>
      <c r="AA88" s="83">
        <v>0</v>
      </c>
      <c r="AB88" s="82">
        <v>0</v>
      </c>
      <c r="AC88" s="83">
        <v>0</v>
      </c>
      <c r="AD88" s="82">
        <f t="shared" si="10"/>
        <v>0</v>
      </c>
      <c r="AE88" s="83">
        <f t="shared" si="11"/>
        <v>0</v>
      </c>
      <c r="AF88" s="97">
        <f t="shared" si="12"/>
        <v>0</v>
      </c>
      <c r="AG88" s="97">
        <f t="shared" si="13"/>
        <v>0</v>
      </c>
      <c r="AH88" s="11"/>
      <c r="AI88" s="84">
        <f t="shared" si="14"/>
        <v>1149.21</v>
      </c>
      <c r="AJ88" s="84">
        <f t="shared" si="15"/>
        <v>0</v>
      </c>
      <c r="AK88" s="98">
        <f t="shared" si="16"/>
        <v>1</v>
      </c>
    </row>
    <row r="89" spans="1:37" x14ac:dyDescent="0.35">
      <c r="A89" s="13" t="s">
        <v>136</v>
      </c>
      <c r="B89" s="14" t="s">
        <v>137</v>
      </c>
      <c r="C89" s="92" t="s">
        <v>136</v>
      </c>
      <c r="D89" s="93" t="s">
        <v>137</v>
      </c>
      <c r="E89" s="94" t="str">
        <f t="shared" si="9"/>
        <v>T134T134</v>
      </c>
      <c r="F89" s="95" t="s">
        <v>87</v>
      </c>
      <c r="G89" s="96">
        <v>6</v>
      </c>
      <c r="H89" s="1"/>
      <c r="I89" s="82">
        <v>0</v>
      </c>
      <c r="J89" s="82">
        <v>0</v>
      </c>
      <c r="K89" s="83">
        <v>0</v>
      </c>
      <c r="L89" s="82">
        <v>0</v>
      </c>
      <c r="M89" s="83">
        <v>0</v>
      </c>
      <c r="N89" s="82">
        <v>0</v>
      </c>
      <c r="O89" s="83">
        <v>0</v>
      </c>
      <c r="P89" s="82">
        <v>0</v>
      </c>
      <c r="Q89" s="83">
        <v>0</v>
      </c>
      <c r="R89" s="82">
        <v>0</v>
      </c>
      <c r="S89" s="83">
        <v>0</v>
      </c>
      <c r="T89" s="82">
        <v>0</v>
      </c>
      <c r="U89" s="83">
        <v>0</v>
      </c>
      <c r="V89" s="82">
        <v>0</v>
      </c>
      <c r="W89" s="83">
        <v>0</v>
      </c>
      <c r="X89" s="82">
        <v>0</v>
      </c>
      <c r="Y89" s="83">
        <v>0</v>
      </c>
      <c r="Z89" s="82">
        <v>0</v>
      </c>
      <c r="AA89" s="83">
        <v>0</v>
      </c>
      <c r="AB89" s="82">
        <v>0</v>
      </c>
      <c r="AC89" s="83">
        <v>0</v>
      </c>
      <c r="AD89" s="82">
        <f t="shared" si="10"/>
        <v>0</v>
      </c>
      <c r="AE89" s="83">
        <f t="shared" si="11"/>
        <v>0</v>
      </c>
      <c r="AF89" s="97">
        <f t="shared" si="12"/>
        <v>0</v>
      </c>
      <c r="AG89" s="97">
        <f t="shared" si="13"/>
        <v>0</v>
      </c>
      <c r="AH89" s="11"/>
      <c r="AI89" s="84">
        <f t="shared" si="14"/>
        <v>35.840000000000003</v>
      </c>
      <c r="AJ89" s="84">
        <f t="shared" si="15"/>
        <v>0</v>
      </c>
      <c r="AK89" s="98">
        <f t="shared" si="16"/>
        <v>1</v>
      </c>
    </row>
    <row r="90" spans="1:37" x14ac:dyDescent="0.35">
      <c r="A90" s="13" t="s">
        <v>138</v>
      </c>
      <c r="B90" s="14" t="s">
        <v>139</v>
      </c>
      <c r="C90" s="92" t="s">
        <v>138</v>
      </c>
      <c r="D90" s="93" t="s">
        <v>139</v>
      </c>
      <c r="E90" s="94" t="str">
        <f t="shared" si="9"/>
        <v>T150T150</v>
      </c>
      <c r="F90" s="95" t="s">
        <v>87</v>
      </c>
      <c r="G90" s="96">
        <v>6</v>
      </c>
      <c r="H90" s="1"/>
      <c r="I90" s="82">
        <v>0</v>
      </c>
      <c r="J90" s="82">
        <v>0</v>
      </c>
      <c r="K90" s="83">
        <v>0</v>
      </c>
      <c r="L90" s="82">
        <v>0</v>
      </c>
      <c r="M90" s="83">
        <v>0</v>
      </c>
      <c r="N90" s="82">
        <v>0</v>
      </c>
      <c r="O90" s="83">
        <v>0</v>
      </c>
      <c r="P90" s="82">
        <v>0</v>
      </c>
      <c r="Q90" s="83">
        <v>0</v>
      </c>
      <c r="R90" s="82">
        <v>0</v>
      </c>
      <c r="S90" s="83">
        <v>0</v>
      </c>
      <c r="T90" s="82">
        <v>0</v>
      </c>
      <c r="U90" s="83">
        <v>0</v>
      </c>
      <c r="V90" s="82">
        <v>0</v>
      </c>
      <c r="W90" s="83">
        <v>0</v>
      </c>
      <c r="X90" s="82">
        <v>0</v>
      </c>
      <c r="Y90" s="83">
        <v>0</v>
      </c>
      <c r="Z90" s="82">
        <v>0</v>
      </c>
      <c r="AA90" s="83">
        <v>0</v>
      </c>
      <c r="AB90" s="82">
        <v>0</v>
      </c>
      <c r="AC90" s="83">
        <v>0</v>
      </c>
      <c r="AD90" s="82">
        <f t="shared" si="10"/>
        <v>0</v>
      </c>
      <c r="AE90" s="83">
        <f t="shared" si="11"/>
        <v>0</v>
      </c>
      <c r="AF90" s="97">
        <f t="shared" si="12"/>
        <v>0</v>
      </c>
      <c r="AG90" s="97">
        <f t="shared" si="13"/>
        <v>0</v>
      </c>
      <c r="AH90" s="11"/>
      <c r="AI90" s="84">
        <f t="shared" si="14"/>
        <v>368.91999999999996</v>
      </c>
      <c r="AJ90" s="84">
        <f t="shared" si="15"/>
        <v>0</v>
      </c>
      <c r="AK90" s="98">
        <f t="shared" si="16"/>
        <v>1</v>
      </c>
    </row>
    <row r="91" spans="1:37" x14ac:dyDescent="0.35">
      <c r="A91" s="13" t="s">
        <v>140</v>
      </c>
      <c r="B91" s="14" t="s">
        <v>141</v>
      </c>
      <c r="C91" s="92" t="s">
        <v>140</v>
      </c>
      <c r="D91" s="93" t="s">
        <v>141</v>
      </c>
      <c r="E91" s="94" t="str">
        <f t="shared" si="9"/>
        <v>T152T152</v>
      </c>
      <c r="F91" s="95" t="s">
        <v>103</v>
      </c>
      <c r="G91" s="96">
        <v>6</v>
      </c>
      <c r="H91" s="1"/>
      <c r="I91" s="82">
        <v>0</v>
      </c>
      <c r="J91" s="82">
        <v>0</v>
      </c>
      <c r="K91" s="83">
        <v>0</v>
      </c>
      <c r="L91" s="82">
        <v>0</v>
      </c>
      <c r="M91" s="83">
        <v>0</v>
      </c>
      <c r="N91" s="82">
        <v>0</v>
      </c>
      <c r="O91" s="83">
        <v>0</v>
      </c>
      <c r="P91" s="82">
        <v>0</v>
      </c>
      <c r="Q91" s="83">
        <v>0</v>
      </c>
      <c r="R91" s="82">
        <v>0</v>
      </c>
      <c r="S91" s="83">
        <v>0</v>
      </c>
      <c r="T91" s="82">
        <v>0</v>
      </c>
      <c r="U91" s="83">
        <v>0</v>
      </c>
      <c r="V91" s="82">
        <v>0</v>
      </c>
      <c r="W91" s="83">
        <v>0</v>
      </c>
      <c r="X91" s="82">
        <v>0</v>
      </c>
      <c r="Y91" s="83">
        <v>0</v>
      </c>
      <c r="Z91" s="82">
        <v>0</v>
      </c>
      <c r="AA91" s="83">
        <v>0</v>
      </c>
      <c r="AB91" s="82">
        <v>0</v>
      </c>
      <c r="AC91" s="83">
        <v>0</v>
      </c>
      <c r="AD91" s="82">
        <f t="shared" si="10"/>
        <v>0</v>
      </c>
      <c r="AE91" s="83">
        <f t="shared" si="11"/>
        <v>0</v>
      </c>
      <c r="AF91" s="97">
        <f t="shared" si="12"/>
        <v>0</v>
      </c>
      <c r="AG91" s="97">
        <f t="shared" si="13"/>
        <v>0</v>
      </c>
      <c r="AH91" s="11"/>
      <c r="AI91" s="84">
        <f t="shared" si="14"/>
        <v>107.87</v>
      </c>
      <c r="AJ91" s="84">
        <f t="shared" si="15"/>
        <v>0</v>
      </c>
      <c r="AK91" s="98">
        <f t="shared" si="16"/>
        <v>1</v>
      </c>
    </row>
    <row r="92" spans="1:37" x14ac:dyDescent="0.35">
      <c r="A92" s="13" t="s">
        <v>142</v>
      </c>
      <c r="B92" s="14" t="s">
        <v>143</v>
      </c>
      <c r="C92" s="92" t="s">
        <v>142</v>
      </c>
      <c r="D92" s="93" t="s">
        <v>143</v>
      </c>
      <c r="E92" s="94" t="str">
        <f t="shared" si="9"/>
        <v>T172T172</v>
      </c>
      <c r="F92" s="95" t="s">
        <v>103</v>
      </c>
      <c r="G92" s="96">
        <v>6</v>
      </c>
      <c r="H92" s="1"/>
      <c r="I92" s="82">
        <v>0</v>
      </c>
      <c r="J92" s="82">
        <v>0</v>
      </c>
      <c r="K92" s="83">
        <v>0</v>
      </c>
      <c r="L92" s="82">
        <v>0</v>
      </c>
      <c r="M92" s="83">
        <v>0</v>
      </c>
      <c r="N92" s="82">
        <v>0</v>
      </c>
      <c r="O92" s="83">
        <v>0</v>
      </c>
      <c r="P92" s="82">
        <v>0</v>
      </c>
      <c r="Q92" s="83">
        <v>0</v>
      </c>
      <c r="R92" s="82">
        <v>0</v>
      </c>
      <c r="S92" s="83">
        <v>0</v>
      </c>
      <c r="T92" s="82">
        <v>0</v>
      </c>
      <c r="U92" s="83">
        <v>0</v>
      </c>
      <c r="V92" s="82">
        <v>0</v>
      </c>
      <c r="W92" s="83">
        <v>0</v>
      </c>
      <c r="X92" s="82">
        <v>0</v>
      </c>
      <c r="Y92" s="83">
        <v>0</v>
      </c>
      <c r="Z92" s="82">
        <v>0</v>
      </c>
      <c r="AA92" s="83">
        <v>0</v>
      </c>
      <c r="AB92" s="82">
        <v>0</v>
      </c>
      <c r="AC92" s="83">
        <v>0</v>
      </c>
      <c r="AD92" s="82">
        <f t="shared" si="10"/>
        <v>0</v>
      </c>
      <c r="AE92" s="83">
        <f t="shared" si="11"/>
        <v>0</v>
      </c>
      <c r="AF92" s="97">
        <f t="shared" si="12"/>
        <v>0</v>
      </c>
      <c r="AG92" s="97">
        <f t="shared" si="13"/>
        <v>0</v>
      </c>
      <c r="AH92" s="11"/>
      <c r="AI92" s="84">
        <f t="shared" si="14"/>
        <v>133.98000000000002</v>
      </c>
      <c r="AJ92" s="84">
        <f t="shared" si="15"/>
        <v>0</v>
      </c>
      <c r="AK92" s="98">
        <f t="shared" si="16"/>
        <v>1</v>
      </c>
    </row>
    <row r="93" spans="1:37" x14ac:dyDescent="0.35">
      <c r="A93" s="13" t="s">
        <v>144</v>
      </c>
      <c r="B93" s="14" t="s">
        <v>145</v>
      </c>
      <c r="C93" s="92" t="s">
        <v>144</v>
      </c>
      <c r="D93" s="93" t="s">
        <v>145</v>
      </c>
      <c r="E93" s="94" t="str">
        <f t="shared" si="9"/>
        <v>T202T202</v>
      </c>
      <c r="F93" s="95" t="s">
        <v>103</v>
      </c>
      <c r="G93" s="96">
        <v>6</v>
      </c>
      <c r="H93" s="1"/>
      <c r="I93" s="82">
        <v>0</v>
      </c>
      <c r="J93" s="82">
        <v>0</v>
      </c>
      <c r="K93" s="83">
        <v>0</v>
      </c>
      <c r="L93" s="82">
        <v>0</v>
      </c>
      <c r="M93" s="83">
        <v>0</v>
      </c>
      <c r="N93" s="82">
        <v>0</v>
      </c>
      <c r="O93" s="83">
        <v>0</v>
      </c>
      <c r="P93" s="82">
        <v>0</v>
      </c>
      <c r="Q93" s="83">
        <v>0</v>
      </c>
      <c r="R93" s="82">
        <v>0</v>
      </c>
      <c r="S93" s="83">
        <v>0</v>
      </c>
      <c r="T93" s="82">
        <v>0</v>
      </c>
      <c r="U93" s="83">
        <v>0</v>
      </c>
      <c r="V93" s="82">
        <v>0</v>
      </c>
      <c r="W93" s="83">
        <v>0</v>
      </c>
      <c r="X93" s="82">
        <v>0</v>
      </c>
      <c r="Y93" s="83">
        <v>0</v>
      </c>
      <c r="Z93" s="82">
        <v>0</v>
      </c>
      <c r="AA93" s="83">
        <v>0</v>
      </c>
      <c r="AB93" s="82">
        <v>0</v>
      </c>
      <c r="AC93" s="83">
        <v>0</v>
      </c>
      <c r="AD93" s="82">
        <f t="shared" si="10"/>
        <v>0</v>
      </c>
      <c r="AE93" s="83">
        <f t="shared" si="11"/>
        <v>0</v>
      </c>
      <c r="AF93" s="97">
        <f t="shared" si="12"/>
        <v>0</v>
      </c>
      <c r="AG93" s="97">
        <f t="shared" si="13"/>
        <v>0</v>
      </c>
      <c r="AH93" s="11"/>
      <c r="AI93" s="84">
        <f t="shared" si="14"/>
        <v>254.71</v>
      </c>
      <c r="AJ93" s="84">
        <f t="shared" si="15"/>
        <v>0</v>
      </c>
      <c r="AK93" s="98">
        <f t="shared" si="16"/>
        <v>1</v>
      </c>
    </row>
    <row r="94" spans="1:37" x14ac:dyDescent="0.35">
      <c r="A94" s="13" t="s">
        <v>146</v>
      </c>
      <c r="B94" s="14" t="s">
        <v>147</v>
      </c>
      <c r="C94" s="92" t="s">
        <v>146</v>
      </c>
      <c r="D94" s="93" t="s">
        <v>147</v>
      </c>
      <c r="E94" s="94" t="str">
        <f t="shared" si="9"/>
        <v>T236T236</v>
      </c>
      <c r="F94" s="95" t="s">
        <v>148</v>
      </c>
      <c r="G94" s="96">
        <v>6</v>
      </c>
      <c r="H94" s="1"/>
      <c r="I94" s="82">
        <v>0</v>
      </c>
      <c r="J94" s="82">
        <v>0</v>
      </c>
      <c r="K94" s="83">
        <v>0</v>
      </c>
      <c r="L94" s="82">
        <v>0</v>
      </c>
      <c r="M94" s="83">
        <v>0</v>
      </c>
      <c r="N94" s="82">
        <v>0</v>
      </c>
      <c r="O94" s="83">
        <v>0</v>
      </c>
      <c r="P94" s="82">
        <v>0</v>
      </c>
      <c r="Q94" s="83">
        <v>0</v>
      </c>
      <c r="R94" s="82">
        <v>0</v>
      </c>
      <c r="S94" s="83">
        <v>0</v>
      </c>
      <c r="T94" s="82">
        <v>0</v>
      </c>
      <c r="U94" s="83">
        <v>0</v>
      </c>
      <c r="V94" s="82">
        <v>0</v>
      </c>
      <c r="W94" s="83">
        <v>0</v>
      </c>
      <c r="X94" s="82">
        <v>0</v>
      </c>
      <c r="Y94" s="83">
        <v>0</v>
      </c>
      <c r="Z94" s="82">
        <v>0</v>
      </c>
      <c r="AA94" s="83">
        <v>0</v>
      </c>
      <c r="AB94" s="82">
        <v>0</v>
      </c>
      <c r="AC94" s="83">
        <v>0</v>
      </c>
      <c r="AD94" s="82">
        <f t="shared" si="10"/>
        <v>0</v>
      </c>
      <c r="AE94" s="83">
        <f t="shared" si="11"/>
        <v>0</v>
      </c>
      <c r="AF94" s="97">
        <f t="shared" si="12"/>
        <v>0</v>
      </c>
      <c r="AG94" s="97">
        <f t="shared" si="13"/>
        <v>0</v>
      </c>
      <c r="AH94" s="11"/>
      <c r="AI94" s="84">
        <f t="shared" si="14"/>
        <v>122.39000000000001</v>
      </c>
      <c r="AJ94" s="84">
        <f t="shared" si="15"/>
        <v>0</v>
      </c>
      <c r="AK94" s="98">
        <f t="shared" si="16"/>
        <v>1</v>
      </c>
    </row>
    <row r="95" spans="1:37" x14ac:dyDescent="0.35">
      <c r="A95" s="13" t="s">
        <v>149</v>
      </c>
      <c r="B95" s="14" t="s">
        <v>150</v>
      </c>
      <c r="C95" s="92" t="s">
        <v>149</v>
      </c>
      <c r="D95" s="93" t="s">
        <v>150</v>
      </c>
      <c r="E95" s="94" t="str">
        <f t="shared" si="9"/>
        <v>T248T248</v>
      </c>
      <c r="F95" s="95" t="s">
        <v>103</v>
      </c>
      <c r="G95" s="96">
        <v>6</v>
      </c>
      <c r="H95" s="1"/>
      <c r="I95" s="82">
        <v>204.4</v>
      </c>
      <c r="J95" s="82">
        <v>5.7</v>
      </c>
      <c r="K95" s="83">
        <v>-3.08</v>
      </c>
      <c r="L95" s="82">
        <v>65.75</v>
      </c>
      <c r="M95" s="83">
        <v>23.67</v>
      </c>
      <c r="N95" s="82">
        <v>79.45</v>
      </c>
      <c r="O95" s="83">
        <v>30.99</v>
      </c>
      <c r="P95" s="82">
        <v>35</v>
      </c>
      <c r="Q95" s="83">
        <v>36.049999999999997</v>
      </c>
      <c r="R95" s="82">
        <v>2</v>
      </c>
      <c r="S95" s="83">
        <v>4.9800000000000004</v>
      </c>
      <c r="T95" s="82">
        <v>204.39999999999998</v>
      </c>
      <c r="U95" s="83">
        <v>30.66</v>
      </c>
      <c r="V95" s="82">
        <v>0</v>
      </c>
      <c r="W95" s="83">
        <v>0</v>
      </c>
      <c r="X95" s="82">
        <v>0</v>
      </c>
      <c r="Y95" s="83">
        <v>0</v>
      </c>
      <c r="Z95" s="82">
        <v>0</v>
      </c>
      <c r="AA95" s="83">
        <v>0</v>
      </c>
      <c r="AB95" s="82">
        <v>0</v>
      </c>
      <c r="AC95" s="83">
        <v>0</v>
      </c>
      <c r="AD95" s="82">
        <f t="shared" si="10"/>
        <v>123.27</v>
      </c>
      <c r="AE95" s="83">
        <f t="shared" si="11"/>
        <v>327.67</v>
      </c>
      <c r="AF95" s="97">
        <f t="shared" si="12"/>
        <v>123.27</v>
      </c>
      <c r="AG95" s="97">
        <f t="shared" si="13"/>
        <v>327.67</v>
      </c>
      <c r="AH95" s="11"/>
      <c r="AI95" s="84">
        <f t="shared" si="14"/>
        <v>327.67</v>
      </c>
      <c r="AJ95" s="124">
        <f t="shared" si="15"/>
        <v>1</v>
      </c>
      <c r="AK95" s="98">
        <f t="shared" si="16"/>
        <v>1</v>
      </c>
    </row>
    <row r="96" spans="1:37" x14ac:dyDescent="0.35">
      <c r="A96" s="99" t="s">
        <v>125</v>
      </c>
      <c r="B96" s="100" t="s">
        <v>126</v>
      </c>
      <c r="C96" s="101" t="s">
        <v>151</v>
      </c>
      <c r="D96" s="102" t="s">
        <v>152</v>
      </c>
      <c r="E96" s="103" t="str">
        <f t="shared" si="9"/>
        <v>U063T056</v>
      </c>
      <c r="F96" s="104" t="s">
        <v>87</v>
      </c>
      <c r="G96" s="105">
        <v>6</v>
      </c>
      <c r="H96" s="106"/>
      <c r="I96" s="107">
        <v>140.42000000000002</v>
      </c>
      <c r="J96" s="107">
        <v>10.9</v>
      </c>
      <c r="K96" s="108">
        <v>-5.89</v>
      </c>
      <c r="L96" s="107">
        <v>24.5</v>
      </c>
      <c r="M96" s="108">
        <v>8.82</v>
      </c>
      <c r="N96" s="107">
        <v>50.480000000000004</v>
      </c>
      <c r="O96" s="108">
        <v>19.689999999999998</v>
      </c>
      <c r="P96" s="107">
        <v>88.38</v>
      </c>
      <c r="Q96" s="108">
        <v>91.03</v>
      </c>
      <c r="R96" s="107">
        <v>0</v>
      </c>
      <c r="S96" s="108">
        <v>0</v>
      </c>
      <c r="T96" s="107">
        <v>0</v>
      </c>
      <c r="U96" s="108">
        <v>0</v>
      </c>
      <c r="V96" s="107">
        <v>140.42000000000002</v>
      </c>
      <c r="W96" s="108">
        <v>16.850000000000001</v>
      </c>
      <c r="X96" s="107">
        <v>0</v>
      </c>
      <c r="Y96" s="108">
        <v>0</v>
      </c>
      <c r="Z96" s="107">
        <v>0</v>
      </c>
      <c r="AA96" s="108">
        <v>1.92</v>
      </c>
      <c r="AB96" s="107">
        <v>0</v>
      </c>
      <c r="AC96" s="108">
        <v>1.05</v>
      </c>
      <c r="AD96" s="107">
        <f t="shared" si="10"/>
        <v>133.47</v>
      </c>
      <c r="AE96" s="108">
        <f t="shared" si="11"/>
        <v>273.89</v>
      </c>
      <c r="AF96" s="109">
        <f t="shared" si="12"/>
        <v>0</v>
      </c>
      <c r="AG96" s="109">
        <f t="shared" si="13"/>
        <v>0</v>
      </c>
      <c r="AH96" s="11"/>
      <c r="AI96" s="110">
        <f t="shared" si="14"/>
        <v>0</v>
      </c>
      <c r="AJ96" s="111">
        <f t="shared" si="15"/>
        <v>1</v>
      </c>
      <c r="AK96" s="108">
        <f t="shared" si="16"/>
        <v>0</v>
      </c>
    </row>
    <row r="97" spans="1:37" x14ac:dyDescent="0.35">
      <c r="A97" s="99" t="s">
        <v>127</v>
      </c>
      <c r="B97" s="100" t="s">
        <v>128</v>
      </c>
      <c r="C97" s="101" t="s">
        <v>151</v>
      </c>
      <c r="D97" s="102" t="s">
        <v>152</v>
      </c>
      <c r="E97" s="103" t="str">
        <f t="shared" si="9"/>
        <v>U063T059</v>
      </c>
      <c r="F97" s="104" t="s">
        <v>103</v>
      </c>
      <c r="G97" s="105">
        <v>6</v>
      </c>
      <c r="H97" s="106"/>
      <c r="I97" s="107">
        <v>254.5</v>
      </c>
      <c r="J97" s="107">
        <v>14.5</v>
      </c>
      <c r="K97" s="108">
        <v>-7.83</v>
      </c>
      <c r="L97" s="107">
        <v>49</v>
      </c>
      <c r="M97" s="108">
        <v>17.64</v>
      </c>
      <c r="N97" s="107">
        <v>106.5</v>
      </c>
      <c r="O97" s="108">
        <v>41.54</v>
      </c>
      <c r="P97" s="107">
        <v>80</v>
      </c>
      <c r="Q97" s="108">
        <v>82.4</v>
      </c>
      <c r="R97" s="107">
        <v>0</v>
      </c>
      <c r="S97" s="108">
        <v>0</v>
      </c>
      <c r="T97" s="107">
        <v>0</v>
      </c>
      <c r="U97" s="108">
        <v>0</v>
      </c>
      <c r="V97" s="107">
        <v>254.5</v>
      </c>
      <c r="W97" s="108">
        <v>30.54</v>
      </c>
      <c r="X97" s="107">
        <v>0</v>
      </c>
      <c r="Y97" s="108">
        <v>0</v>
      </c>
      <c r="Z97" s="107">
        <v>0</v>
      </c>
      <c r="AA97" s="108">
        <v>3.48</v>
      </c>
      <c r="AB97" s="107">
        <v>0</v>
      </c>
      <c r="AC97" s="108">
        <v>1.9</v>
      </c>
      <c r="AD97" s="107">
        <f t="shared" si="10"/>
        <v>169.67</v>
      </c>
      <c r="AE97" s="108">
        <f t="shared" si="11"/>
        <v>424.16999999999996</v>
      </c>
      <c r="AF97" s="109">
        <f t="shared" si="12"/>
        <v>0</v>
      </c>
      <c r="AG97" s="109">
        <f t="shared" si="13"/>
        <v>0</v>
      </c>
      <c r="AH97" s="11"/>
      <c r="AI97" s="110">
        <f t="shared" si="14"/>
        <v>0</v>
      </c>
      <c r="AJ97" s="111">
        <f t="shared" si="15"/>
        <v>1</v>
      </c>
      <c r="AK97" s="108">
        <f t="shared" si="16"/>
        <v>0</v>
      </c>
    </row>
    <row r="98" spans="1:37" x14ac:dyDescent="0.35">
      <c r="A98" s="99" t="s">
        <v>129</v>
      </c>
      <c r="B98" s="100" t="s">
        <v>130</v>
      </c>
      <c r="C98" s="101" t="s">
        <v>151</v>
      </c>
      <c r="D98" s="102" t="s">
        <v>152</v>
      </c>
      <c r="E98" s="103" t="str">
        <f t="shared" si="9"/>
        <v>U063T109</v>
      </c>
      <c r="F98" s="104" t="s">
        <v>103</v>
      </c>
      <c r="G98" s="105">
        <v>6</v>
      </c>
      <c r="H98" s="106"/>
      <c r="I98" s="107">
        <v>17.38</v>
      </c>
      <c r="J98" s="107">
        <v>2</v>
      </c>
      <c r="K98" s="108">
        <v>-1.08</v>
      </c>
      <c r="L98" s="107">
        <v>2</v>
      </c>
      <c r="M98" s="108">
        <v>0.72</v>
      </c>
      <c r="N98" s="107">
        <v>6.38</v>
      </c>
      <c r="O98" s="108">
        <v>2.5</v>
      </c>
      <c r="P98" s="107">
        <v>8</v>
      </c>
      <c r="Q98" s="108">
        <v>8.24</v>
      </c>
      <c r="R98" s="107">
        <v>0</v>
      </c>
      <c r="S98" s="108">
        <v>0</v>
      </c>
      <c r="T98" s="107">
        <v>0</v>
      </c>
      <c r="U98" s="108">
        <v>0</v>
      </c>
      <c r="V98" s="107">
        <v>17.38</v>
      </c>
      <c r="W98" s="108">
        <v>2.09</v>
      </c>
      <c r="X98" s="107">
        <v>0</v>
      </c>
      <c r="Y98" s="108">
        <v>0</v>
      </c>
      <c r="Z98" s="107">
        <v>0</v>
      </c>
      <c r="AA98" s="108">
        <v>0.24</v>
      </c>
      <c r="AB98" s="107">
        <v>0</v>
      </c>
      <c r="AC98" s="108">
        <v>0.13</v>
      </c>
      <c r="AD98" s="107">
        <f t="shared" si="10"/>
        <v>12.84</v>
      </c>
      <c r="AE98" s="108">
        <f t="shared" si="11"/>
        <v>30.22</v>
      </c>
      <c r="AF98" s="109">
        <f t="shared" si="12"/>
        <v>0</v>
      </c>
      <c r="AG98" s="109">
        <f t="shared" si="13"/>
        <v>0</v>
      </c>
      <c r="AH98" s="11"/>
      <c r="AI98" s="110">
        <f t="shared" si="14"/>
        <v>0</v>
      </c>
      <c r="AJ98" s="111">
        <f t="shared" si="15"/>
        <v>1</v>
      </c>
      <c r="AK98" s="108">
        <f t="shared" si="16"/>
        <v>0</v>
      </c>
    </row>
    <row r="99" spans="1:37" x14ac:dyDescent="0.35">
      <c r="A99" s="99" t="s">
        <v>131</v>
      </c>
      <c r="B99" s="100" t="s">
        <v>132</v>
      </c>
      <c r="C99" s="101" t="s">
        <v>151</v>
      </c>
      <c r="D99" s="102" t="s">
        <v>152</v>
      </c>
      <c r="E99" s="103" t="str">
        <f t="shared" si="9"/>
        <v>U063T113</v>
      </c>
      <c r="F99" s="104" t="s">
        <v>133</v>
      </c>
      <c r="G99" s="105">
        <v>6</v>
      </c>
      <c r="H99" s="106"/>
      <c r="I99" s="107">
        <v>297.38</v>
      </c>
      <c r="J99" s="107">
        <v>26</v>
      </c>
      <c r="K99" s="108">
        <v>-14.04</v>
      </c>
      <c r="L99" s="107">
        <v>63.379999999999995</v>
      </c>
      <c r="M99" s="108">
        <v>22.82</v>
      </c>
      <c r="N99" s="107">
        <v>107.31</v>
      </c>
      <c r="O99" s="108">
        <v>41.87</v>
      </c>
      <c r="P99" s="107">
        <v>110.9</v>
      </c>
      <c r="Q99" s="108">
        <v>114.23</v>
      </c>
      <c r="R99" s="107">
        <v>0</v>
      </c>
      <c r="S99" s="108">
        <v>0</v>
      </c>
      <c r="T99" s="107">
        <v>0</v>
      </c>
      <c r="U99" s="108">
        <v>0</v>
      </c>
      <c r="V99" s="107">
        <v>297.38</v>
      </c>
      <c r="W99" s="108">
        <v>35.69</v>
      </c>
      <c r="X99" s="107">
        <v>0</v>
      </c>
      <c r="Y99" s="108">
        <v>0</v>
      </c>
      <c r="Z99" s="107">
        <v>0</v>
      </c>
      <c r="AA99" s="108">
        <v>4.0599999999999996</v>
      </c>
      <c r="AB99" s="107">
        <v>0</v>
      </c>
      <c r="AC99" s="108">
        <v>2.2200000000000002</v>
      </c>
      <c r="AD99" s="107">
        <f t="shared" si="10"/>
        <v>206.85</v>
      </c>
      <c r="AE99" s="108">
        <f t="shared" si="11"/>
        <v>504.23</v>
      </c>
      <c r="AF99" s="109">
        <f t="shared" si="12"/>
        <v>0</v>
      </c>
      <c r="AG99" s="109">
        <f t="shared" si="13"/>
        <v>0</v>
      </c>
      <c r="AH99" s="11"/>
      <c r="AI99" s="110">
        <f t="shared" si="14"/>
        <v>0</v>
      </c>
      <c r="AJ99" s="111">
        <f t="shared" si="15"/>
        <v>1</v>
      </c>
      <c r="AK99" s="108">
        <f t="shared" si="16"/>
        <v>0</v>
      </c>
    </row>
    <row r="100" spans="1:37" x14ac:dyDescent="0.35">
      <c r="A100" s="99" t="s">
        <v>134</v>
      </c>
      <c r="B100" s="100" t="s">
        <v>135</v>
      </c>
      <c r="C100" s="101" t="s">
        <v>151</v>
      </c>
      <c r="D100" s="102" t="s">
        <v>152</v>
      </c>
      <c r="E100" s="103" t="str">
        <f t="shared" si="9"/>
        <v>U063T119</v>
      </c>
      <c r="F100" s="104" t="s">
        <v>103</v>
      </c>
      <c r="G100" s="105">
        <v>6</v>
      </c>
      <c r="H100" s="106"/>
      <c r="I100" s="107">
        <v>623.96</v>
      </c>
      <c r="J100" s="107">
        <v>42.15</v>
      </c>
      <c r="K100" s="108">
        <v>-22.76</v>
      </c>
      <c r="L100" s="107">
        <v>112.05</v>
      </c>
      <c r="M100" s="108">
        <v>40.340000000000003</v>
      </c>
      <c r="N100" s="107">
        <v>264.63</v>
      </c>
      <c r="O100" s="108">
        <v>103.22000000000001</v>
      </c>
      <c r="P100" s="107">
        <v>234.9</v>
      </c>
      <c r="Q100" s="108">
        <v>241.95</v>
      </c>
      <c r="R100" s="107">
        <v>29.9</v>
      </c>
      <c r="S100" s="108">
        <v>74.45</v>
      </c>
      <c r="T100" s="107">
        <v>0</v>
      </c>
      <c r="U100" s="108">
        <v>0</v>
      </c>
      <c r="V100" s="107">
        <v>623.95999999999992</v>
      </c>
      <c r="W100" s="108">
        <v>74.88</v>
      </c>
      <c r="X100" s="107">
        <v>0</v>
      </c>
      <c r="Y100" s="108">
        <v>0</v>
      </c>
      <c r="Z100" s="107">
        <v>0</v>
      </c>
      <c r="AA100" s="108">
        <v>8.52</v>
      </c>
      <c r="AB100" s="107">
        <v>0</v>
      </c>
      <c r="AC100" s="108">
        <v>4.6500000000000004</v>
      </c>
      <c r="AD100" s="107">
        <f t="shared" si="10"/>
        <v>525.24999999999989</v>
      </c>
      <c r="AE100" s="108">
        <f t="shared" si="11"/>
        <v>1149.21</v>
      </c>
      <c r="AF100" s="109">
        <f t="shared" si="12"/>
        <v>0</v>
      </c>
      <c r="AG100" s="109">
        <f t="shared" si="13"/>
        <v>0</v>
      </c>
      <c r="AH100" s="11"/>
      <c r="AI100" s="110">
        <f t="shared" si="14"/>
        <v>0</v>
      </c>
      <c r="AJ100" s="111">
        <f t="shared" si="15"/>
        <v>1</v>
      </c>
      <c r="AK100" s="108">
        <f t="shared" si="16"/>
        <v>0</v>
      </c>
    </row>
    <row r="101" spans="1:37" x14ac:dyDescent="0.35">
      <c r="A101" s="99" t="s">
        <v>136</v>
      </c>
      <c r="B101" s="100" t="s">
        <v>137</v>
      </c>
      <c r="C101" s="101" t="s">
        <v>151</v>
      </c>
      <c r="D101" s="102" t="s">
        <v>152</v>
      </c>
      <c r="E101" s="103" t="str">
        <f t="shared" si="9"/>
        <v>U063T134</v>
      </c>
      <c r="F101" s="104" t="s">
        <v>87</v>
      </c>
      <c r="G101" s="105">
        <v>6</v>
      </c>
      <c r="H101" s="106"/>
      <c r="I101" s="107">
        <v>19.5</v>
      </c>
      <c r="J101" s="107">
        <v>2</v>
      </c>
      <c r="K101" s="108">
        <v>-1.08</v>
      </c>
      <c r="L101" s="107">
        <v>4.5</v>
      </c>
      <c r="M101" s="108">
        <v>1.62</v>
      </c>
      <c r="N101" s="107">
        <v>7</v>
      </c>
      <c r="O101" s="108">
        <v>2.74</v>
      </c>
      <c r="P101" s="107">
        <v>10</v>
      </c>
      <c r="Q101" s="108">
        <v>10.3</v>
      </c>
      <c r="R101" s="107">
        <v>0</v>
      </c>
      <c r="S101" s="108">
        <v>0</v>
      </c>
      <c r="T101" s="107">
        <v>0</v>
      </c>
      <c r="U101" s="108">
        <v>0</v>
      </c>
      <c r="V101" s="107">
        <v>19.5</v>
      </c>
      <c r="W101" s="108">
        <v>2.34</v>
      </c>
      <c r="X101" s="107">
        <v>0</v>
      </c>
      <c r="Y101" s="108">
        <v>0</v>
      </c>
      <c r="Z101" s="107">
        <v>0</v>
      </c>
      <c r="AA101" s="108">
        <v>0.27</v>
      </c>
      <c r="AB101" s="107">
        <v>0</v>
      </c>
      <c r="AC101" s="108">
        <v>0.15</v>
      </c>
      <c r="AD101" s="107">
        <f t="shared" si="10"/>
        <v>16.34</v>
      </c>
      <c r="AE101" s="108">
        <f t="shared" si="11"/>
        <v>35.840000000000003</v>
      </c>
      <c r="AF101" s="109">
        <f t="shared" si="12"/>
        <v>0</v>
      </c>
      <c r="AG101" s="109">
        <f t="shared" si="13"/>
        <v>0</v>
      </c>
      <c r="AH101" s="11"/>
      <c r="AI101" s="110">
        <f t="shared" si="14"/>
        <v>0</v>
      </c>
      <c r="AJ101" s="111">
        <f t="shared" si="15"/>
        <v>1</v>
      </c>
      <c r="AK101" s="108">
        <f t="shared" si="16"/>
        <v>0</v>
      </c>
    </row>
    <row r="102" spans="1:37" x14ac:dyDescent="0.35">
      <c r="A102" s="99" t="s">
        <v>140</v>
      </c>
      <c r="B102" s="100" t="s">
        <v>141</v>
      </c>
      <c r="C102" s="101" t="s">
        <v>151</v>
      </c>
      <c r="D102" s="102" t="s">
        <v>152</v>
      </c>
      <c r="E102" s="103" t="str">
        <f t="shared" si="9"/>
        <v>U063T152</v>
      </c>
      <c r="F102" s="104" t="s">
        <v>103</v>
      </c>
      <c r="G102" s="105">
        <v>6</v>
      </c>
      <c r="H102" s="106"/>
      <c r="I102" s="107">
        <v>61</v>
      </c>
      <c r="J102" s="107">
        <v>4.5</v>
      </c>
      <c r="K102" s="108">
        <v>-2.4300000000000002</v>
      </c>
      <c r="L102" s="107">
        <v>9</v>
      </c>
      <c r="M102" s="108">
        <v>3.24</v>
      </c>
      <c r="N102" s="107">
        <v>30</v>
      </c>
      <c r="O102" s="108">
        <v>11.709999999999999</v>
      </c>
      <c r="P102" s="107">
        <v>25</v>
      </c>
      <c r="Q102" s="108">
        <v>25.75</v>
      </c>
      <c r="R102" s="107">
        <v>0</v>
      </c>
      <c r="S102" s="108">
        <v>0</v>
      </c>
      <c r="T102" s="107">
        <v>0</v>
      </c>
      <c r="U102" s="108">
        <v>0</v>
      </c>
      <c r="V102" s="107">
        <v>61</v>
      </c>
      <c r="W102" s="108">
        <v>7.32</v>
      </c>
      <c r="X102" s="107">
        <v>0</v>
      </c>
      <c r="Y102" s="108">
        <v>0</v>
      </c>
      <c r="Z102" s="107">
        <v>0</v>
      </c>
      <c r="AA102" s="108">
        <v>0.83</v>
      </c>
      <c r="AB102" s="107">
        <v>0</v>
      </c>
      <c r="AC102" s="108">
        <v>0.45</v>
      </c>
      <c r="AD102" s="107">
        <f t="shared" si="10"/>
        <v>46.87</v>
      </c>
      <c r="AE102" s="108">
        <f t="shared" si="11"/>
        <v>107.87</v>
      </c>
      <c r="AF102" s="109">
        <f t="shared" si="12"/>
        <v>0</v>
      </c>
      <c r="AG102" s="109">
        <f t="shared" si="13"/>
        <v>0</v>
      </c>
      <c r="AH102" s="11"/>
      <c r="AI102" s="110">
        <f t="shared" si="14"/>
        <v>0</v>
      </c>
      <c r="AJ102" s="111">
        <f t="shared" si="15"/>
        <v>1</v>
      </c>
      <c r="AK102" s="108">
        <f t="shared" si="16"/>
        <v>0</v>
      </c>
    </row>
    <row r="103" spans="1:37" x14ac:dyDescent="0.35">
      <c r="A103" s="99" t="s">
        <v>144</v>
      </c>
      <c r="B103" s="100" t="s">
        <v>145</v>
      </c>
      <c r="C103" s="101" t="s">
        <v>151</v>
      </c>
      <c r="D103" s="102" t="s">
        <v>152</v>
      </c>
      <c r="E103" s="103" t="str">
        <f t="shared" si="9"/>
        <v>U063T202</v>
      </c>
      <c r="F103" s="104" t="s">
        <v>103</v>
      </c>
      <c r="G103" s="105">
        <v>6</v>
      </c>
      <c r="H103" s="106"/>
      <c r="I103" s="107">
        <v>145.30000000000001</v>
      </c>
      <c r="J103" s="107">
        <v>14.5</v>
      </c>
      <c r="K103" s="108">
        <v>-7.83</v>
      </c>
      <c r="L103" s="107">
        <v>26</v>
      </c>
      <c r="M103" s="108">
        <v>9.3600000000000012</v>
      </c>
      <c r="N103" s="107">
        <v>60.3</v>
      </c>
      <c r="O103" s="108">
        <v>23.520000000000003</v>
      </c>
      <c r="P103" s="107">
        <v>62</v>
      </c>
      <c r="Q103" s="108">
        <v>63.86</v>
      </c>
      <c r="R103" s="107">
        <v>0</v>
      </c>
      <c r="S103" s="108">
        <v>0</v>
      </c>
      <c r="T103" s="107">
        <v>0</v>
      </c>
      <c r="U103" s="108">
        <v>0</v>
      </c>
      <c r="V103" s="107">
        <v>145.30000000000001</v>
      </c>
      <c r="W103" s="108">
        <v>17.440000000000001</v>
      </c>
      <c r="X103" s="107">
        <v>0</v>
      </c>
      <c r="Y103" s="108">
        <v>0</v>
      </c>
      <c r="Z103" s="107">
        <v>0</v>
      </c>
      <c r="AA103" s="108">
        <v>1.98</v>
      </c>
      <c r="AB103" s="107">
        <v>0</v>
      </c>
      <c r="AC103" s="108">
        <v>1.08</v>
      </c>
      <c r="AD103" s="107">
        <f t="shared" si="10"/>
        <v>109.41</v>
      </c>
      <c r="AE103" s="108">
        <f t="shared" si="11"/>
        <v>254.71</v>
      </c>
      <c r="AF103" s="109">
        <f t="shared" si="12"/>
        <v>0</v>
      </c>
      <c r="AG103" s="109">
        <f t="shared" si="13"/>
        <v>0</v>
      </c>
      <c r="AH103" s="11"/>
      <c r="AI103" s="110">
        <f t="shared" si="14"/>
        <v>0</v>
      </c>
      <c r="AJ103" s="111">
        <f t="shared" si="15"/>
        <v>1</v>
      </c>
      <c r="AK103" s="108">
        <f t="shared" si="16"/>
        <v>0</v>
      </c>
    </row>
    <row r="104" spans="1:37" x14ac:dyDescent="0.35">
      <c r="A104" s="99" t="s">
        <v>146</v>
      </c>
      <c r="B104" s="100" t="s">
        <v>147</v>
      </c>
      <c r="C104" s="101" t="s">
        <v>151</v>
      </c>
      <c r="D104" s="102" t="s">
        <v>152</v>
      </c>
      <c r="E104" s="103" t="str">
        <f t="shared" si="9"/>
        <v>U063T236</v>
      </c>
      <c r="F104" s="104" t="s">
        <v>148</v>
      </c>
      <c r="G104" s="105">
        <v>6</v>
      </c>
      <c r="H104" s="106"/>
      <c r="I104" s="107">
        <v>70.75</v>
      </c>
      <c r="J104" s="107">
        <v>6</v>
      </c>
      <c r="K104" s="108">
        <v>-3.24</v>
      </c>
      <c r="L104" s="107">
        <v>14</v>
      </c>
      <c r="M104" s="108">
        <v>5.04</v>
      </c>
      <c r="N104" s="107">
        <v>20.75</v>
      </c>
      <c r="O104" s="108">
        <v>8.09</v>
      </c>
      <c r="P104" s="107">
        <v>26</v>
      </c>
      <c r="Q104" s="108">
        <v>26.78</v>
      </c>
      <c r="R104" s="107">
        <v>2</v>
      </c>
      <c r="S104" s="108">
        <v>4.9800000000000004</v>
      </c>
      <c r="T104" s="107">
        <v>0</v>
      </c>
      <c r="U104" s="108">
        <v>0</v>
      </c>
      <c r="V104" s="107">
        <v>70.75</v>
      </c>
      <c r="W104" s="108">
        <v>8.49</v>
      </c>
      <c r="X104" s="107">
        <v>0</v>
      </c>
      <c r="Y104" s="108">
        <v>0</v>
      </c>
      <c r="Z104" s="107">
        <v>0</v>
      </c>
      <c r="AA104" s="108">
        <v>0.97</v>
      </c>
      <c r="AB104" s="107">
        <v>0</v>
      </c>
      <c r="AC104" s="108">
        <v>0.53</v>
      </c>
      <c r="AD104" s="107">
        <f t="shared" si="10"/>
        <v>51.640000000000008</v>
      </c>
      <c r="AE104" s="108">
        <f t="shared" si="11"/>
        <v>122.39000000000001</v>
      </c>
      <c r="AF104" s="109">
        <f t="shared" si="12"/>
        <v>0</v>
      </c>
      <c r="AG104" s="109">
        <f t="shared" si="13"/>
        <v>0</v>
      </c>
      <c r="AH104" s="11"/>
      <c r="AI104" s="110">
        <f t="shared" si="14"/>
        <v>0</v>
      </c>
      <c r="AJ104" s="111">
        <f t="shared" si="15"/>
        <v>1</v>
      </c>
      <c r="AK104" s="108">
        <f t="shared" si="16"/>
        <v>0</v>
      </c>
    </row>
    <row r="105" spans="1:37" x14ac:dyDescent="0.35">
      <c r="A105" s="112" t="s">
        <v>151</v>
      </c>
      <c r="B105" s="113" t="s">
        <v>152</v>
      </c>
      <c r="C105" s="114" t="s">
        <v>151</v>
      </c>
      <c r="D105" s="115" t="s">
        <v>153</v>
      </c>
      <c r="E105" s="116" t="str">
        <f t="shared" si="9"/>
        <v>U063U063</v>
      </c>
      <c r="F105" s="117" t="s">
        <v>103</v>
      </c>
      <c r="G105" s="118">
        <v>6</v>
      </c>
      <c r="H105" s="1"/>
      <c r="I105" s="119">
        <v>0</v>
      </c>
      <c r="J105" s="119">
        <v>0</v>
      </c>
      <c r="K105" s="120">
        <v>0</v>
      </c>
      <c r="L105" s="119">
        <v>0</v>
      </c>
      <c r="M105" s="120">
        <v>0</v>
      </c>
      <c r="N105" s="119">
        <v>0</v>
      </c>
      <c r="O105" s="120">
        <v>0</v>
      </c>
      <c r="P105" s="119">
        <v>0</v>
      </c>
      <c r="Q105" s="120">
        <v>0</v>
      </c>
      <c r="R105" s="119">
        <v>0</v>
      </c>
      <c r="S105" s="120">
        <v>0</v>
      </c>
      <c r="T105" s="119">
        <v>0</v>
      </c>
      <c r="U105" s="120">
        <v>0</v>
      </c>
      <c r="V105" s="119">
        <v>0</v>
      </c>
      <c r="W105" s="120">
        <v>0</v>
      </c>
      <c r="X105" s="119">
        <v>0</v>
      </c>
      <c r="Y105" s="120">
        <v>0</v>
      </c>
      <c r="Z105" s="119">
        <v>106</v>
      </c>
      <c r="AA105" s="120">
        <v>0</v>
      </c>
      <c r="AB105" s="119">
        <v>173.5</v>
      </c>
      <c r="AC105" s="120">
        <v>0</v>
      </c>
      <c r="AD105" s="119">
        <f t="shared" si="10"/>
        <v>0</v>
      </c>
      <c r="AE105" s="120">
        <f t="shared" si="11"/>
        <v>0</v>
      </c>
      <c r="AF105" s="121">
        <f t="shared" si="12"/>
        <v>1272.3399999999999</v>
      </c>
      <c r="AG105" s="121">
        <f t="shared" si="13"/>
        <v>2902.53</v>
      </c>
      <c r="AH105" s="11"/>
      <c r="AI105" s="122">
        <f t="shared" si="14"/>
        <v>0</v>
      </c>
      <c r="AJ105" s="122">
        <f t="shared" si="15"/>
        <v>0</v>
      </c>
      <c r="AK105" s="120">
        <f t="shared" si="16"/>
        <v>0</v>
      </c>
    </row>
    <row r="106" spans="1:37" x14ac:dyDescent="0.35">
      <c r="A106" s="99" t="s">
        <v>138</v>
      </c>
      <c r="B106" s="100" t="s">
        <v>139</v>
      </c>
      <c r="C106" s="101" t="s">
        <v>154</v>
      </c>
      <c r="D106" s="102" t="s">
        <v>155</v>
      </c>
      <c r="E106" s="103" t="str">
        <f t="shared" si="9"/>
        <v>U084T150</v>
      </c>
      <c r="F106" s="104" t="s">
        <v>87</v>
      </c>
      <c r="G106" s="105">
        <v>6</v>
      </c>
      <c r="H106" s="106"/>
      <c r="I106" s="107">
        <v>198.03</v>
      </c>
      <c r="J106" s="107">
        <v>16</v>
      </c>
      <c r="K106" s="108">
        <v>-8.64</v>
      </c>
      <c r="L106" s="107">
        <v>41.5</v>
      </c>
      <c r="M106" s="108">
        <v>14.940000000000001</v>
      </c>
      <c r="N106" s="107">
        <v>74</v>
      </c>
      <c r="O106" s="108">
        <v>28.870000000000005</v>
      </c>
      <c r="P106" s="107">
        <v>93</v>
      </c>
      <c r="Q106" s="108">
        <v>95.79</v>
      </c>
      <c r="R106" s="107">
        <v>2</v>
      </c>
      <c r="S106" s="108">
        <v>4.9800000000000004</v>
      </c>
      <c r="T106" s="107">
        <v>198.03</v>
      </c>
      <c r="U106" s="108">
        <v>29.7</v>
      </c>
      <c r="V106" s="107">
        <v>0</v>
      </c>
      <c r="W106" s="108">
        <v>0</v>
      </c>
      <c r="X106" s="107">
        <v>0</v>
      </c>
      <c r="Y106" s="108">
        <v>0</v>
      </c>
      <c r="Z106" s="107">
        <v>0</v>
      </c>
      <c r="AA106" s="108">
        <v>0</v>
      </c>
      <c r="AB106" s="107">
        <v>0</v>
      </c>
      <c r="AC106" s="108">
        <v>5.25</v>
      </c>
      <c r="AD106" s="107">
        <f t="shared" si="10"/>
        <v>170.89</v>
      </c>
      <c r="AE106" s="108">
        <f t="shared" si="11"/>
        <v>368.91999999999996</v>
      </c>
      <c r="AF106" s="109">
        <f t="shared" si="12"/>
        <v>0</v>
      </c>
      <c r="AG106" s="109">
        <f t="shared" si="13"/>
        <v>0</v>
      </c>
      <c r="AH106" s="11"/>
      <c r="AI106" s="110">
        <f t="shared" si="14"/>
        <v>0</v>
      </c>
      <c r="AJ106" s="111">
        <f t="shared" si="15"/>
        <v>1</v>
      </c>
      <c r="AK106" s="108">
        <f t="shared" si="16"/>
        <v>0</v>
      </c>
    </row>
    <row r="107" spans="1:37" x14ac:dyDescent="0.35">
      <c r="A107" s="99" t="s">
        <v>142</v>
      </c>
      <c r="B107" s="100" t="s">
        <v>143</v>
      </c>
      <c r="C107" s="101" t="s">
        <v>154</v>
      </c>
      <c r="D107" s="102" t="s">
        <v>155</v>
      </c>
      <c r="E107" s="103" t="str">
        <f t="shared" si="9"/>
        <v>U084T172</v>
      </c>
      <c r="F107" s="104" t="s">
        <v>103</v>
      </c>
      <c r="G107" s="105">
        <v>6</v>
      </c>
      <c r="H107" s="106"/>
      <c r="I107" s="107">
        <v>79</v>
      </c>
      <c r="J107" s="107">
        <v>5</v>
      </c>
      <c r="K107" s="108">
        <v>-2.7</v>
      </c>
      <c r="L107" s="107">
        <v>20.5</v>
      </c>
      <c r="M107" s="108">
        <v>7.38</v>
      </c>
      <c r="N107" s="107">
        <v>34</v>
      </c>
      <c r="O107" s="108">
        <v>13.26</v>
      </c>
      <c r="P107" s="107">
        <v>20</v>
      </c>
      <c r="Q107" s="108">
        <v>20.6</v>
      </c>
      <c r="R107" s="107">
        <v>1</v>
      </c>
      <c r="S107" s="108">
        <v>2.4900000000000002</v>
      </c>
      <c r="T107" s="107">
        <v>79</v>
      </c>
      <c r="U107" s="108">
        <v>11.85</v>
      </c>
      <c r="V107" s="107">
        <v>0</v>
      </c>
      <c r="W107" s="108">
        <v>0</v>
      </c>
      <c r="X107" s="107">
        <v>0</v>
      </c>
      <c r="Y107" s="108">
        <v>0</v>
      </c>
      <c r="Z107" s="107">
        <v>0</v>
      </c>
      <c r="AA107" s="108">
        <v>0</v>
      </c>
      <c r="AB107" s="107">
        <v>0</v>
      </c>
      <c r="AC107" s="108">
        <v>2.1</v>
      </c>
      <c r="AD107" s="107">
        <f t="shared" si="10"/>
        <v>54.980000000000004</v>
      </c>
      <c r="AE107" s="108">
        <f t="shared" si="11"/>
        <v>133.98000000000002</v>
      </c>
      <c r="AF107" s="109">
        <f t="shared" si="12"/>
        <v>0</v>
      </c>
      <c r="AG107" s="109">
        <f t="shared" si="13"/>
        <v>0</v>
      </c>
      <c r="AH107" s="11"/>
      <c r="AI107" s="110">
        <f t="shared" si="14"/>
        <v>0</v>
      </c>
      <c r="AJ107" s="111">
        <f t="shared" si="15"/>
        <v>1</v>
      </c>
      <c r="AK107" s="108">
        <f t="shared" si="16"/>
        <v>0</v>
      </c>
    </row>
    <row r="108" spans="1:37" x14ac:dyDescent="0.35">
      <c r="A108" s="112" t="s">
        <v>154</v>
      </c>
      <c r="B108" s="113" t="s">
        <v>155</v>
      </c>
      <c r="C108" s="114" t="s">
        <v>154</v>
      </c>
      <c r="D108" s="115" t="s">
        <v>155</v>
      </c>
      <c r="E108" s="116" t="str">
        <f t="shared" si="9"/>
        <v>U084U084</v>
      </c>
      <c r="F108" s="117" t="s">
        <v>87</v>
      </c>
      <c r="G108" s="118">
        <v>6</v>
      </c>
      <c r="H108" s="1"/>
      <c r="I108" s="119">
        <v>0</v>
      </c>
      <c r="J108" s="119">
        <v>0</v>
      </c>
      <c r="K108" s="120">
        <v>0</v>
      </c>
      <c r="L108" s="119">
        <v>0</v>
      </c>
      <c r="M108" s="120">
        <v>0</v>
      </c>
      <c r="N108" s="119">
        <v>0</v>
      </c>
      <c r="O108" s="120">
        <v>0</v>
      </c>
      <c r="P108" s="119">
        <v>0</v>
      </c>
      <c r="Q108" s="120">
        <v>0</v>
      </c>
      <c r="R108" s="119">
        <v>0</v>
      </c>
      <c r="S108" s="120">
        <v>0</v>
      </c>
      <c r="T108" s="119">
        <v>0</v>
      </c>
      <c r="U108" s="120">
        <v>0</v>
      </c>
      <c r="V108" s="119">
        <v>0</v>
      </c>
      <c r="W108" s="120">
        <v>0</v>
      </c>
      <c r="X108" s="119">
        <v>0</v>
      </c>
      <c r="Y108" s="120">
        <v>0</v>
      </c>
      <c r="Z108" s="119">
        <v>0</v>
      </c>
      <c r="AA108" s="120">
        <v>0</v>
      </c>
      <c r="AB108" s="119">
        <v>105</v>
      </c>
      <c r="AC108" s="120">
        <v>0</v>
      </c>
      <c r="AD108" s="119">
        <f t="shared" si="10"/>
        <v>0</v>
      </c>
      <c r="AE108" s="120">
        <f t="shared" si="11"/>
        <v>0</v>
      </c>
      <c r="AF108" s="121">
        <f t="shared" si="12"/>
        <v>225.87</v>
      </c>
      <c r="AG108" s="121">
        <f t="shared" si="13"/>
        <v>502.9</v>
      </c>
      <c r="AH108" s="11"/>
      <c r="AI108" s="122">
        <f t="shared" si="14"/>
        <v>0</v>
      </c>
      <c r="AJ108" s="122">
        <f t="shared" si="15"/>
        <v>0</v>
      </c>
      <c r="AK108" s="120">
        <f t="shared" si="16"/>
        <v>0</v>
      </c>
    </row>
    <row r="109" spans="1:37" x14ac:dyDescent="0.35">
      <c r="A109" s="13" t="s">
        <v>156</v>
      </c>
      <c r="B109" s="14" t="s">
        <v>157</v>
      </c>
      <c r="C109" s="92" t="s">
        <v>156</v>
      </c>
      <c r="D109" s="93" t="s">
        <v>157</v>
      </c>
      <c r="E109" s="94" t="str">
        <f t="shared" si="9"/>
        <v>T050T050</v>
      </c>
      <c r="F109" s="95" t="s">
        <v>158</v>
      </c>
      <c r="G109" s="96">
        <v>7</v>
      </c>
      <c r="H109" s="1"/>
      <c r="I109" s="82">
        <v>2348.37</v>
      </c>
      <c r="J109" s="82">
        <v>265.29000000000002</v>
      </c>
      <c r="K109" s="83">
        <v>-143.26</v>
      </c>
      <c r="L109" s="82">
        <v>479.67</v>
      </c>
      <c r="M109" s="83">
        <v>172.69</v>
      </c>
      <c r="N109" s="82">
        <v>654.75</v>
      </c>
      <c r="O109" s="83">
        <v>255.35000000000002</v>
      </c>
      <c r="P109" s="82">
        <v>760.98</v>
      </c>
      <c r="Q109" s="83">
        <v>783.81</v>
      </c>
      <c r="R109" s="82">
        <v>94.9</v>
      </c>
      <c r="S109" s="83">
        <v>236.3</v>
      </c>
      <c r="T109" s="82">
        <v>0</v>
      </c>
      <c r="U109" s="83">
        <v>0</v>
      </c>
      <c r="V109" s="82">
        <v>0</v>
      </c>
      <c r="W109" s="83">
        <v>0</v>
      </c>
      <c r="X109" s="82">
        <v>0</v>
      </c>
      <c r="Y109" s="83">
        <v>0</v>
      </c>
      <c r="Z109" s="82">
        <v>0</v>
      </c>
      <c r="AA109" s="83">
        <v>0</v>
      </c>
      <c r="AB109" s="82">
        <v>0</v>
      </c>
      <c r="AC109" s="83">
        <v>0</v>
      </c>
      <c r="AD109" s="82">
        <f t="shared" si="10"/>
        <v>1304.8899999999999</v>
      </c>
      <c r="AE109" s="83">
        <f t="shared" si="11"/>
        <v>3653.2599999999998</v>
      </c>
      <c r="AF109" s="97">
        <f t="shared" si="12"/>
        <v>1304.8899999999999</v>
      </c>
      <c r="AG109" s="97">
        <f t="shared" si="13"/>
        <v>3653.2599999999998</v>
      </c>
      <c r="AH109" s="11"/>
      <c r="AI109" s="84">
        <f t="shared" si="14"/>
        <v>3653.2599999999998</v>
      </c>
      <c r="AJ109" s="124">
        <f t="shared" si="15"/>
        <v>1</v>
      </c>
      <c r="AK109" s="98">
        <f t="shared" si="16"/>
        <v>1</v>
      </c>
    </row>
    <row r="110" spans="1:37" x14ac:dyDescent="0.35">
      <c r="A110" s="13" t="s">
        <v>159</v>
      </c>
      <c r="B110" s="14" t="s">
        <v>160</v>
      </c>
      <c r="C110" s="92" t="s">
        <v>159</v>
      </c>
      <c r="D110" s="93" t="s">
        <v>160</v>
      </c>
      <c r="E110" s="94" t="str">
        <f t="shared" si="9"/>
        <v>T010T010</v>
      </c>
      <c r="F110" s="95" t="s">
        <v>161</v>
      </c>
      <c r="G110" s="96">
        <v>9</v>
      </c>
      <c r="H110" s="1"/>
      <c r="I110" s="82">
        <v>0</v>
      </c>
      <c r="J110" s="82">
        <v>0</v>
      </c>
      <c r="K110" s="83">
        <v>0</v>
      </c>
      <c r="L110" s="82">
        <v>0</v>
      </c>
      <c r="M110" s="83">
        <v>0</v>
      </c>
      <c r="N110" s="82">
        <v>0</v>
      </c>
      <c r="O110" s="83">
        <v>0</v>
      </c>
      <c r="P110" s="82">
        <v>0</v>
      </c>
      <c r="Q110" s="83">
        <v>0</v>
      </c>
      <c r="R110" s="82">
        <v>0</v>
      </c>
      <c r="S110" s="83">
        <v>0</v>
      </c>
      <c r="T110" s="82">
        <v>0</v>
      </c>
      <c r="U110" s="83">
        <v>0</v>
      </c>
      <c r="V110" s="82">
        <v>0</v>
      </c>
      <c r="W110" s="83">
        <v>0</v>
      </c>
      <c r="X110" s="82">
        <v>0</v>
      </c>
      <c r="Y110" s="83">
        <v>0</v>
      </c>
      <c r="Z110" s="82">
        <v>0</v>
      </c>
      <c r="AA110" s="83">
        <v>0</v>
      </c>
      <c r="AB110" s="82">
        <v>0</v>
      </c>
      <c r="AC110" s="83">
        <v>0</v>
      </c>
      <c r="AD110" s="82">
        <f t="shared" si="10"/>
        <v>0</v>
      </c>
      <c r="AE110" s="83">
        <f t="shared" si="11"/>
        <v>0</v>
      </c>
      <c r="AF110" s="97">
        <f t="shared" si="12"/>
        <v>0</v>
      </c>
      <c r="AG110" s="97">
        <f t="shared" si="13"/>
        <v>0</v>
      </c>
      <c r="AH110" s="11"/>
      <c r="AI110" s="84">
        <f t="shared" si="14"/>
        <v>433.34000000000003</v>
      </c>
      <c r="AJ110" s="84">
        <f t="shared" si="15"/>
        <v>0</v>
      </c>
      <c r="AK110" s="98">
        <f t="shared" si="16"/>
        <v>1</v>
      </c>
    </row>
    <row r="111" spans="1:37" x14ac:dyDescent="0.35">
      <c r="A111" s="13" t="s">
        <v>162</v>
      </c>
      <c r="B111" s="14" t="s">
        <v>163</v>
      </c>
      <c r="C111" s="92" t="s">
        <v>162</v>
      </c>
      <c r="D111" s="93" t="s">
        <v>163</v>
      </c>
      <c r="E111" s="94" t="str">
        <f t="shared" si="9"/>
        <v>T038T038</v>
      </c>
      <c r="F111" s="95" t="s">
        <v>164</v>
      </c>
      <c r="G111" s="96">
        <v>9</v>
      </c>
      <c r="H111" s="1"/>
      <c r="I111" s="82">
        <v>162.55000000000001</v>
      </c>
      <c r="J111" s="82">
        <v>19.18</v>
      </c>
      <c r="K111" s="83">
        <v>-10.36</v>
      </c>
      <c r="L111" s="82">
        <v>38.629999999999995</v>
      </c>
      <c r="M111" s="83">
        <v>13.91</v>
      </c>
      <c r="N111" s="82">
        <v>44.17</v>
      </c>
      <c r="O111" s="83">
        <v>17.23</v>
      </c>
      <c r="P111" s="82">
        <v>95.149999999999991</v>
      </c>
      <c r="Q111" s="83">
        <v>98</v>
      </c>
      <c r="R111" s="82">
        <v>1</v>
      </c>
      <c r="S111" s="83">
        <v>2.4900000000000002</v>
      </c>
      <c r="T111" s="82">
        <v>0</v>
      </c>
      <c r="U111" s="83">
        <v>0</v>
      </c>
      <c r="V111" s="82">
        <v>162.55000000000001</v>
      </c>
      <c r="W111" s="83">
        <v>19.510000000000002</v>
      </c>
      <c r="X111" s="82">
        <v>0</v>
      </c>
      <c r="Y111" s="83">
        <v>0</v>
      </c>
      <c r="Z111" s="82">
        <v>0</v>
      </c>
      <c r="AA111" s="83">
        <v>0</v>
      </c>
      <c r="AB111" s="82">
        <v>134.5</v>
      </c>
      <c r="AC111" s="83">
        <v>9.42</v>
      </c>
      <c r="AD111" s="82">
        <f t="shared" si="10"/>
        <v>150.19999999999999</v>
      </c>
      <c r="AE111" s="83">
        <f t="shared" si="11"/>
        <v>312.75</v>
      </c>
      <c r="AF111" s="97">
        <f t="shared" si="12"/>
        <v>150.19999999999999</v>
      </c>
      <c r="AG111" s="97">
        <f t="shared" si="13"/>
        <v>312.75</v>
      </c>
      <c r="AH111" s="11"/>
      <c r="AI111" s="84">
        <f t="shared" si="14"/>
        <v>312.75</v>
      </c>
      <c r="AJ111" s="124">
        <f t="shared" si="15"/>
        <v>1</v>
      </c>
      <c r="AK111" s="98">
        <f t="shared" si="16"/>
        <v>1</v>
      </c>
    </row>
    <row r="112" spans="1:37" x14ac:dyDescent="0.35">
      <c r="A112" s="13" t="s">
        <v>165</v>
      </c>
      <c r="B112" s="14" t="s">
        <v>166</v>
      </c>
      <c r="C112" s="92" t="s">
        <v>165</v>
      </c>
      <c r="D112" s="93" t="s">
        <v>166</v>
      </c>
      <c r="E112" s="94" t="str">
        <f t="shared" si="9"/>
        <v>T057T057</v>
      </c>
      <c r="F112" s="95" t="s">
        <v>161</v>
      </c>
      <c r="G112" s="96">
        <v>9</v>
      </c>
      <c r="H112" s="1"/>
      <c r="I112" s="82">
        <v>299.52</v>
      </c>
      <c r="J112" s="82">
        <v>28.35</v>
      </c>
      <c r="K112" s="83">
        <v>-15.31</v>
      </c>
      <c r="L112" s="82">
        <v>64.34</v>
      </c>
      <c r="M112" s="83">
        <v>23.16</v>
      </c>
      <c r="N112" s="82">
        <v>79.91</v>
      </c>
      <c r="O112" s="83">
        <v>31.169999999999998</v>
      </c>
      <c r="P112" s="82">
        <v>139.30000000000001</v>
      </c>
      <c r="Q112" s="83">
        <v>143.47999999999999</v>
      </c>
      <c r="R112" s="82">
        <v>0</v>
      </c>
      <c r="S112" s="83">
        <v>0</v>
      </c>
      <c r="T112" s="82">
        <v>0</v>
      </c>
      <c r="U112" s="83">
        <v>0</v>
      </c>
      <c r="V112" s="82">
        <v>299.52000000000004</v>
      </c>
      <c r="W112" s="83">
        <v>35.94</v>
      </c>
      <c r="X112" s="82">
        <v>0</v>
      </c>
      <c r="Y112" s="83">
        <v>0</v>
      </c>
      <c r="Z112" s="82">
        <v>0</v>
      </c>
      <c r="AA112" s="83">
        <v>0</v>
      </c>
      <c r="AB112" s="82">
        <v>0</v>
      </c>
      <c r="AC112" s="83">
        <v>0</v>
      </c>
      <c r="AD112" s="82">
        <f t="shared" si="10"/>
        <v>218.44</v>
      </c>
      <c r="AE112" s="83">
        <f t="shared" si="11"/>
        <v>517.96</v>
      </c>
      <c r="AF112" s="97">
        <f t="shared" si="12"/>
        <v>218.44</v>
      </c>
      <c r="AG112" s="97">
        <f t="shared" si="13"/>
        <v>517.96</v>
      </c>
      <c r="AH112" s="11"/>
      <c r="AI112" s="84">
        <f t="shared" si="14"/>
        <v>517.96</v>
      </c>
      <c r="AJ112" s="124">
        <f t="shared" si="15"/>
        <v>1</v>
      </c>
      <c r="AK112" s="98">
        <f t="shared" si="16"/>
        <v>1</v>
      </c>
    </row>
    <row r="113" spans="1:37" x14ac:dyDescent="0.35">
      <c r="A113" s="13" t="s">
        <v>167</v>
      </c>
      <c r="B113" s="14" t="s">
        <v>168</v>
      </c>
      <c r="C113" s="123" t="s">
        <v>167</v>
      </c>
      <c r="D113" s="93" t="s">
        <v>168</v>
      </c>
      <c r="E113" s="94" t="str">
        <f t="shared" si="9"/>
        <v>T121T121</v>
      </c>
      <c r="F113" s="95" t="s">
        <v>164</v>
      </c>
      <c r="G113" s="96">
        <v>9</v>
      </c>
      <c r="H113" s="1"/>
      <c r="I113" s="82">
        <v>0</v>
      </c>
      <c r="J113" s="82">
        <v>0</v>
      </c>
      <c r="K113" s="83">
        <v>0</v>
      </c>
      <c r="L113" s="82">
        <v>0</v>
      </c>
      <c r="M113" s="83">
        <v>0</v>
      </c>
      <c r="N113" s="82">
        <v>0</v>
      </c>
      <c r="O113" s="83">
        <v>0</v>
      </c>
      <c r="P113" s="82">
        <v>0</v>
      </c>
      <c r="Q113" s="83">
        <v>0</v>
      </c>
      <c r="R113" s="82">
        <v>0</v>
      </c>
      <c r="S113" s="83">
        <v>0</v>
      </c>
      <c r="T113" s="82">
        <v>0</v>
      </c>
      <c r="U113" s="83">
        <v>0</v>
      </c>
      <c r="V113" s="82">
        <v>0</v>
      </c>
      <c r="W113" s="83">
        <v>0</v>
      </c>
      <c r="X113" s="82">
        <v>0</v>
      </c>
      <c r="Y113" s="83">
        <v>0</v>
      </c>
      <c r="Z113" s="82">
        <v>0</v>
      </c>
      <c r="AA113" s="83">
        <v>0</v>
      </c>
      <c r="AB113" s="82">
        <v>0</v>
      </c>
      <c r="AC113" s="83">
        <v>0</v>
      </c>
      <c r="AD113" s="82">
        <f t="shared" si="10"/>
        <v>0</v>
      </c>
      <c r="AE113" s="83">
        <f t="shared" si="11"/>
        <v>0</v>
      </c>
      <c r="AF113" s="97">
        <f t="shared" si="12"/>
        <v>0</v>
      </c>
      <c r="AG113" s="97">
        <f t="shared" si="13"/>
        <v>0</v>
      </c>
      <c r="AH113" s="11"/>
      <c r="AI113" s="84">
        <f t="shared" si="14"/>
        <v>304.42</v>
      </c>
      <c r="AJ113" s="84">
        <f t="shared" si="15"/>
        <v>0</v>
      </c>
      <c r="AK113" s="98">
        <f t="shared" si="16"/>
        <v>1</v>
      </c>
    </row>
    <row r="114" spans="1:37" x14ac:dyDescent="0.35">
      <c r="A114" s="13" t="s">
        <v>169</v>
      </c>
      <c r="B114" s="14" t="s">
        <v>170</v>
      </c>
      <c r="C114" s="92" t="s">
        <v>169</v>
      </c>
      <c r="D114" s="93" t="s">
        <v>170</v>
      </c>
      <c r="E114" s="94" t="str">
        <f t="shared" si="9"/>
        <v>T151T151</v>
      </c>
      <c r="F114" s="95" t="s">
        <v>161</v>
      </c>
      <c r="G114" s="96">
        <v>9</v>
      </c>
      <c r="H114" s="1"/>
      <c r="I114" s="82">
        <v>101.65</v>
      </c>
      <c r="J114" s="82">
        <v>12</v>
      </c>
      <c r="K114" s="83">
        <v>-6.48</v>
      </c>
      <c r="L114" s="82">
        <v>19.5</v>
      </c>
      <c r="M114" s="83">
        <v>7.02</v>
      </c>
      <c r="N114" s="82">
        <v>32.5</v>
      </c>
      <c r="O114" s="83">
        <v>12.689999999999998</v>
      </c>
      <c r="P114" s="82">
        <v>34</v>
      </c>
      <c r="Q114" s="83">
        <v>35.020000000000003</v>
      </c>
      <c r="R114" s="82">
        <v>0</v>
      </c>
      <c r="S114" s="83">
        <v>0</v>
      </c>
      <c r="T114" s="82">
        <v>101.65</v>
      </c>
      <c r="U114" s="83">
        <v>15.25</v>
      </c>
      <c r="V114" s="82">
        <v>0</v>
      </c>
      <c r="W114" s="83">
        <v>0</v>
      </c>
      <c r="X114" s="82">
        <v>0</v>
      </c>
      <c r="Y114" s="83">
        <v>0</v>
      </c>
      <c r="Z114" s="82">
        <v>46</v>
      </c>
      <c r="AA114" s="83">
        <v>9.66</v>
      </c>
      <c r="AB114" s="82">
        <v>0</v>
      </c>
      <c r="AC114" s="83">
        <v>0</v>
      </c>
      <c r="AD114" s="82">
        <f t="shared" si="10"/>
        <v>73.16</v>
      </c>
      <c r="AE114" s="83">
        <f t="shared" si="11"/>
        <v>174.81</v>
      </c>
      <c r="AF114" s="97">
        <f t="shared" si="12"/>
        <v>73.16</v>
      </c>
      <c r="AG114" s="97">
        <f t="shared" si="13"/>
        <v>174.81</v>
      </c>
      <c r="AH114" s="11"/>
      <c r="AI114" s="84">
        <f t="shared" si="14"/>
        <v>174.81</v>
      </c>
      <c r="AJ114" s="124">
        <f t="shared" si="15"/>
        <v>1</v>
      </c>
      <c r="AK114" s="98">
        <f t="shared" si="16"/>
        <v>1</v>
      </c>
    </row>
    <row r="115" spans="1:37" x14ac:dyDescent="0.35">
      <c r="A115" s="13" t="s">
        <v>171</v>
      </c>
      <c r="B115" s="14" t="s">
        <v>172</v>
      </c>
      <c r="C115" s="123" t="s">
        <v>171</v>
      </c>
      <c r="D115" s="93" t="s">
        <v>172</v>
      </c>
      <c r="E115" s="94" t="str">
        <f t="shared" si="9"/>
        <v>T155T155</v>
      </c>
      <c r="F115" s="95" t="s">
        <v>164</v>
      </c>
      <c r="G115" s="96">
        <v>9</v>
      </c>
      <c r="H115" s="1"/>
      <c r="I115" s="82">
        <v>0</v>
      </c>
      <c r="J115" s="82">
        <v>0</v>
      </c>
      <c r="K115" s="83">
        <v>0</v>
      </c>
      <c r="L115" s="82">
        <v>0</v>
      </c>
      <c r="M115" s="83">
        <v>0</v>
      </c>
      <c r="N115" s="82">
        <v>0</v>
      </c>
      <c r="O115" s="83">
        <v>0</v>
      </c>
      <c r="P115" s="82">
        <v>0</v>
      </c>
      <c r="Q115" s="83">
        <v>0</v>
      </c>
      <c r="R115" s="82">
        <v>0</v>
      </c>
      <c r="S115" s="83">
        <v>0</v>
      </c>
      <c r="T115" s="82">
        <v>0</v>
      </c>
      <c r="U115" s="83">
        <v>0</v>
      </c>
      <c r="V115" s="82">
        <v>0</v>
      </c>
      <c r="W115" s="83">
        <v>0</v>
      </c>
      <c r="X115" s="82">
        <v>0</v>
      </c>
      <c r="Y115" s="83">
        <v>0</v>
      </c>
      <c r="Z115" s="82">
        <v>0</v>
      </c>
      <c r="AA115" s="83">
        <v>0</v>
      </c>
      <c r="AB115" s="82">
        <v>0</v>
      </c>
      <c r="AC115" s="83">
        <v>0</v>
      </c>
      <c r="AD115" s="82">
        <f t="shared" si="10"/>
        <v>0</v>
      </c>
      <c r="AE115" s="83">
        <f t="shared" si="11"/>
        <v>0</v>
      </c>
      <c r="AF115" s="97">
        <f t="shared" si="12"/>
        <v>0</v>
      </c>
      <c r="AG115" s="97">
        <f t="shared" si="13"/>
        <v>0</v>
      </c>
      <c r="AH115" s="11"/>
      <c r="AI115" s="84">
        <f t="shared" si="14"/>
        <v>292.06</v>
      </c>
      <c r="AJ115" s="84">
        <f t="shared" si="15"/>
        <v>0</v>
      </c>
      <c r="AK115" s="98">
        <f t="shared" si="16"/>
        <v>1</v>
      </c>
    </row>
    <row r="116" spans="1:37" x14ac:dyDescent="0.35">
      <c r="A116" s="13" t="s">
        <v>173</v>
      </c>
      <c r="B116" s="14" t="s">
        <v>174</v>
      </c>
      <c r="C116" s="92" t="s">
        <v>173</v>
      </c>
      <c r="D116" s="93" t="s">
        <v>174</v>
      </c>
      <c r="E116" s="94" t="str">
        <f t="shared" si="9"/>
        <v>T218T218</v>
      </c>
      <c r="F116" s="95" t="s">
        <v>161</v>
      </c>
      <c r="G116" s="96">
        <v>9</v>
      </c>
      <c r="H116" s="1"/>
      <c r="I116" s="82">
        <v>0</v>
      </c>
      <c r="J116" s="82">
        <v>0</v>
      </c>
      <c r="K116" s="83">
        <v>0</v>
      </c>
      <c r="L116" s="82">
        <v>0</v>
      </c>
      <c r="M116" s="83">
        <v>0</v>
      </c>
      <c r="N116" s="82">
        <v>0</v>
      </c>
      <c r="O116" s="83">
        <v>0</v>
      </c>
      <c r="P116" s="82">
        <v>0</v>
      </c>
      <c r="Q116" s="83">
        <v>0</v>
      </c>
      <c r="R116" s="82">
        <v>0</v>
      </c>
      <c r="S116" s="83">
        <v>0</v>
      </c>
      <c r="T116" s="82">
        <v>0</v>
      </c>
      <c r="U116" s="83">
        <v>0</v>
      </c>
      <c r="V116" s="82">
        <v>0</v>
      </c>
      <c r="W116" s="83">
        <v>0</v>
      </c>
      <c r="X116" s="82">
        <v>0</v>
      </c>
      <c r="Y116" s="83">
        <v>0</v>
      </c>
      <c r="Z116" s="82">
        <v>0</v>
      </c>
      <c r="AA116" s="83">
        <v>0</v>
      </c>
      <c r="AB116" s="82">
        <v>0</v>
      </c>
      <c r="AC116" s="83">
        <v>0</v>
      </c>
      <c r="AD116" s="82">
        <f t="shared" si="10"/>
        <v>0</v>
      </c>
      <c r="AE116" s="83">
        <f t="shared" si="11"/>
        <v>0</v>
      </c>
      <c r="AF116" s="97">
        <f t="shared" si="12"/>
        <v>0</v>
      </c>
      <c r="AG116" s="97">
        <f t="shared" si="13"/>
        <v>0</v>
      </c>
      <c r="AH116" s="11"/>
      <c r="AI116" s="84">
        <f t="shared" si="14"/>
        <v>231.57999999999998</v>
      </c>
      <c r="AJ116" s="84">
        <f t="shared" si="15"/>
        <v>0</v>
      </c>
      <c r="AK116" s="98">
        <f t="shared" si="16"/>
        <v>1</v>
      </c>
    </row>
    <row r="117" spans="1:37" x14ac:dyDescent="0.35">
      <c r="A117" s="13" t="s">
        <v>175</v>
      </c>
      <c r="B117" s="14" t="s">
        <v>176</v>
      </c>
      <c r="C117" s="92" t="s">
        <v>175</v>
      </c>
      <c r="D117" s="93" t="s">
        <v>176</v>
      </c>
      <c r="E117" s="94" t="str">
        <f t="shared" si="9"/>
        <v>T225T225</v>
      </c>
      <c r="F117" s="95" t="s">
        <v>161</v>
      </c>
      <c r="G117" s="96">
        <v>9</v>
      </c>
      <c r="H117" s="1"/>
      <c r="I117" s="82">
        <v>0</v>
      </c>
      <c r="J117" s="82">
        <v>0</v>
      </c>
      <c r="K117" s="83">
        <v>0</v>
      </c>
      <c r="L117" s="82">
        <v>0</v>
      </c>
      <c r="M117" s="83">
        <v>0</v>
      </c>
      <c r="N117" s="82">
        <v>0</v>
      </c>
      <c r="O117" s="83">
        <v>0</v>
      </c>
      <c r="P117" s="82">
        <v>0</v>
      </c>
      <c r="Q117" s="83">
        <v>0</v>
      </c>
      <c r="R117" s="82">
        <v>0</v>
      </c>
      <c r="S117" s="83">
        <v>0</v>
      </c>
      <c r="T117" s="82">
        <v>0</v>
      </c>
      <c r="U117" s="83">
        <v>0</v>
      </c>
      <c r="V117" s="82">
        <v>0</v>
      </c>
      <c r="W117" s="83">
        <v>0</v>
      </c>
      <c r="X117" s="82">
        <v>0</v>
      </c>
      <c r="Y117" s="83">
        <v>0</v>
      </c>
      <c r="Z117" s="82">
        <v>0</v>
      </c>
      <c r="AA117" s="83">
        <v>0</v>
      </c>
      <c r="AB117" s="82">
        <v>0</v>
      </c>
      <c r="AC117" s="83">
        <v>0</v>
      </c>
      <c r="AD117" s="82">
        <f t="shared" si="10"/>
        <v>0</v>
      </c>
      <c r="AE117" s="83">
        <f t="shared" si="11"/>
        <v>0</v>
      </c>
      <c r="AF117" s="97">
        <f t="shared" si="12"/>
        <v>0</v>
      </c>
      <c r="AG117" s="97">
        <f t="shared" si="13"/>
        <v>0</v>
      </c>
      <c r="AH117" s="11"/>
      <c r="AI117" s="84">
        <f t="shared" si="14"/>
        <v>378.82</v>
      </c>
      <c r="AJ117" s="84">
        <f t="shared" si="15"/>
        <v>0</v>
      </c>
      <c r="AK117" s="98">
        <f t="shared" si="16"/>
        <v>1</v>
      </c>
    </row>
    <row r="118" spans="1:37" x14ac:dyDescent="0.35">
      <c r="A118" s="130" t="s">
        <v>167</v>
      </c>
      <c r="B118" s="19" t="s">
        <v>168</v>
      </c>
      <c r="C118" s="101" t="s">
        <v>177</v>
      </c>
      <c r="D118" s="102" t="s">
        <v>178</v>
      </c>
      <c r="E118" s="103" t="str">
        <f t="shared" si="9"/>
        <v>U033T121</v>
      </c>
      <c r="F118" s="104" t="s">
        <v>164</v>
      </c>
      <c r="G118" s="105">
        <v>9</v>
      </c>
      <c r="H118" s="106"/>
      <c r="I118" s="107">
        <v>164.56</v>
      </c>
      <c r="J118" s="107">
        <v>9</v>
      </c>
      <c r="K118" s="108">
        <v>-4.8600000000000003</v>
      </c>
      <c r="L118" s="107">
        <v>41</v>
      </c>
      <c r="M118" s="108">
        <v>14.76</v>
      </c>
      <c r="N118" s="107">
        <v>49.06</v>
      </c>
      <c r="O118" s="108">
        <v>19.14</v>
      </c>
      <c r="P118" s="107">
        <v>86</v>
      </c>
      <c r="Q118" s="108">
        <v>88.58</v>
      </c>
      <c r="R118" s="107">
        <v>1</v>
      </c>
      <c r="S118" s="108">
        <v>2.4900000000000002</v>
      </c>
      <c r="T118" s="107">
        <v>0</v>
      </c>
      <c r="U118" s="108">
        <v>0</v>
      </c>
      <c r="V118" s="107">
        <v>164.56</v>
      </c>
      <c r="W118" s="108">
        <v>19.75</v>
      </c>
      <c r="X118" s="107">
        <v>0</v>
      </c>
      <c r="Y118" s="108">
        <v>0</v>
      </c>
      <c r="Z118" s="107">
        <v>0</v>
      </c>
      <c r="AA118" s="108">
        <v>0</v>
      </c>
      <c r="AB118" s="107">
        <v>0</v>
      </c>
      <c r="AC118" s="108">
        <v>0</v>
      </c>
      <c r="AD118" s="107">
        <f t="shared" si="10"/>
        <v>139.86000000000001</v>
      </c>
      <c r="AE118" s="108">
        <f t="shared" si="11"/>
        <v>304.42</v>
      </c>
      <c r="AF118" s="109">
        <f t="shared" si="12"/>
        <v>0</v>
      </c>
      <c r="AG118" s="109">
        <f t="shared" si="13"/>
        <v>0</v>
      </c>
      <c r="AH118" s="11"/>
      <c r="AI118" s="110">
        <f t="shared" si="14"/>
        <v>0</v>
      </c>
      <c r="AJ118" s="111">
        <f t="shared" si="15"/>
        <v>1</v>
      </c>
      <c r="AK118" s="108">
        <f t="shared" si="16"/>
        <v>0</v>
      </c>
    </row>
    <row r="119" spans="1:37" x14ac:dyDescent="0.35">
      <c r="A119" s="130" t="s">
        <v>171</v>
      </c>
      <c r="B119" s="19" t="s">
        <v>172</v>
      </c>
      <c r="C119" s="101" t="s">
        <v>177</v>
      </c>
      <c r="D119" s="102" t="s">
        <v>178</v>
      </c>
      <c r="E119" s="103" t="str">
        <f t="shared" si="9"/>
        <v>U033T155</v>
      </c>
      <c r="F119" s="104" t="s">
        <v>164</v>
      </c>
      <c r="G119" s="105">
        <v>9</v>
      </c>
      <c r="H119" s="106"/>
      <c r="I119" s="107">
        <v>154.42000000000002</v>
      </c>
      <c r="J119" s="107">
        <v>22.1</v>
      </c>
      <c r="K119" s="108">
        <v>-11.93</v>
      </c>
      <c r="L119" s="107">
        <v>26</v>
      </c>
      <c r="M119" s="108">
        <v>9.36</v>
      </c>
      <c r="N119" s="107">
        <v>47.69</v>
      </c>
      <c r="O119" s="108">
        <v>18.61</v>
      </c>
      <c r="P119" s="107">
        <v>95.23</v>
      </c>
      <c r="Q119" s="108">
        <v>98.09</v>
      </c>
      <c r="R119" s="107">
        <v>2</v>
      </c>
      <c r="S119" s="108">
        <v>4.9800000000000004</v>
      </c>
      <c r="T119" s="107">
        <v>0</v>
      </c>
      <c r="U119" s="108">
        <v>0</v>
      </c>
      <c r="V119" s="107">
        <v>154.41999999999999</v>
      </c>
      <c r="W119" s="108">
        <v>18.53</v>
      </c>
      <c r="X119" s="107">
        <v>0</v>
      </c>
      <c r="Y119" s="108">
        <v>0</v>
      </c>
      <c r="Z119" s="107">
        <v>0</v>
      </c>
      <c r="AA119" s="108">
        <v>0</v>
      </c>
      <c r="AB119" s="107">
        <v>0</v>
      </c>
      <c r="AC119" s="108">
        <v>0</v>
      </c>
      <c r="AD119" s="107">
        <f t="shared" si="10"/>
        <v>137.63999999999999</v>
      </c>
      <c r="AE119" s="108">
        <f t="shared" si="11"/>
        <v>292.06</v>
      </c>
      <c r="AF119" s="109">
        <f t="shared" si="12"/>
        <v>0</v>
      </c>
      <c r="AG119" s="109">
        <f t="shared" si="13"/>
        <v>0</v>
      </c>
      <c r="AH119" s="11"/>
      <c r="AI119" s="110">
        <f t="shared" si="14"/>
        <v>0</v>
      </c>
      <c r="AJ119" s="111">
        <f t="shared" si="15"/>
        <v>1</v>
      </c>
      <c r="AK119" s="108">
        <f t="shared" si="16"/>
        <v>0</v>
      </c>
    </row>
    <row r="120" spans="1:37" x14ac:dyDescent="0.35">
      <c r="A120" s="112" t="s">
        <v>177</v>
      </c>
      <c r="B120" s="113" t="s">
        <v>179</v>
      </c>
      <c r="C120" s="114" t="s">
        <v>177</v>
      </c>
      <c r="D120" s="115" t="s">
        <v>179</v>
      </c>
      <c r="E120" s="116" t="str">
        <f t="shared" si="9"/>
        <v>U033U033</v>
      </c>
      <c r="F120" s="117" t="s">
        <v>164</v>
      </c>
      <c r="G120" s="118">
        <v>9</v>
      </c>
      <c r="H120" s="1"/>
      <c r="I120" s="119">
        <v>0</v>
      </c>
      <c r="J120" s="119">
        <v>0</v>
      </c>
      <c r="K120" s="120">
        <v>0</v>
      </c>
      <c r="L120" s="119">
        <v>0</v>
      </c>
      <c r="M120" s="120">
        <v>0</v>
      </c>
      <c r="N120" s="119">
        <v>0</v>
      </c>
      <c r="O120" s="120">
        <v>0</v>
      </c>
      <c r="P120" s="119">
        <v>0</v>
      </c>
      <c r="Q120" s="120">
        <v>0</v>
      </c>
      <c r="R120" s="119">
        <v>0</v>
      </c>
      <c r="S120" s="120">
        <v>0</v>
      </c>
      <c r="T120" s="119">
        <v>0</v>
      </c>
      <c r="U120" s="120">
        <v>0</v>
      </c>
      <c r="V120" s="119">
        <v>0</v>
      </c>
      <c r="W120" s="120">
        <v>0</v>
      </c>
      <c r="X120" s="119">
        <v>0</v>
      </c>
      <c r="Y120" s="120">
        <v>0</v>
      </c>
      <c r="Z120" s="119">
        <v>0</v>
      </c>
      <c r="AA120" s="120">
        <v>0</v>
      </c>
      <c r="AB120" s="119">
        <v>0</v>
      </c>
      <c r="AC120" s="120">
        <v>0</v>
      </c>
      <c r="AD120" s="119">
        <f t="shared" si="10"/>
        <v>0</v>
      </c>
      <c r="AE120" s="120">
        <f t="shared" si="11"/>
        <v>0</v>
      </c>
      <c r="AF120" s="121">
        <f t="shared" si="12"/>
        <v>277.5</v>
      </c>
      <c r="AG120" s="121">
        <f t="shared" si="13"/>
        <v>596.48</v>
      </c>
      <c r="AH120" s="11"/>
      <c r="AI120" s="122">
        <f t="shared" si="14"/>
        <v>0</v>
      </c>
      <c r="AJ120" s="122">
        <f t="shared" si="15"/>
        <v>0</v>
      </c>
      <c r="AK120" s="120">
        <f t="shared" si="16"/>
        <v>0</v>
      </c>
    </row>
    <row r="121" spans="1:37" x14ac:dyDescent="0.35">
      <c r="A121" s="99" t="s">
        <v>159</v>
      </c>
      <c r="B121" s="100" t="s">
        <v>160</v>
      </c>
      <c r="C121" s="101" t="s">
        <v>180</v>
      </c>
      <c r="D121" s="102" t="s">
        <v>160</v>
      </c>
      <c r="E121" s="103" t="str">
        <f t="shared" si="9"/>
        <v>U078T010</v>
      </c>
      <c r="F121" s="104" t="s">
        <v>161</v>
      </c>
      <c r="G121" s="105">
        <v>9</v>
      </c>
      <c r="H121" s="106"/>
      <c r="I121" s="107">
        <v>233.66</v>
      </c>
      <c r="J121" s="107">
        <v>21</v>
      </c>
      <c r="K121" s="108">
        <v>-11.34</v>
      </c>
      <c r="L121" s="107">
        <v>49.029999999999994</v>
      </c>
      <c r="M121" s="108">
        <v>17.64</v>
      </c>
      <c r="N121" s="107">
        <v>98</v>
      </c>
      <c r="O121" s="108">
        <v>38.22</v>
      </c>
      <c r="P121" s="107">
        <v>104.83</v>
      </c>
      <c r="Q121" s="108">
        <v>107.97</v>
      </c>
      <c r="R121" s="107">
        <v>0</v>
      </c>
      <c r="S121" s="108">
        <v>0</v>
      </c>
      <c r="T121" s="107">
        <v>233.66</v>
      </c>
      <c r="U121" s="108">
        <v>35.049999999999997</v>
      </c>
      <c r="V121" s="107">
        <v>0</v>
      </c>
      <c r="W121" s="108">
        <v>0</v>
      </c>
      <c r="X121" s="107">
        <v>0</v>
      </c>
      <c r="Y121" s="108">
        <v>0</v>
      </c>
      <c r="Z121" s="107">
        <v>0</v>
      </c>
      <c r="AA121" s="108">
        <v>4.92</v>
      </c>
      <c r="AB121" s="107">
        <v>0</v>
      </c>
      <c r="AC121" s="108">
        <v>7.22</v>
      </c>
      <c r="AD121" s="107">
        <f t="shared" si="10"/>
        <v>199.68</v>
      </c>
      <c r="AE121" s="108">
        <f t="shared" si="11"/>
        <v>433.34000000000003</v>
      </c>
      <c r="AF121" s="109">
        <f t="shared" si="12"/>
        <v>0</v>
      </c>
      <c r="AG121" s="109">
        <f t="shared" si="13"/>
        <v>0</v>
      </c>
      <c r="AH121" s="11"/>
      <c r="AI121" s="110">
        <f t="shared" si="14"/>
        <v>0</v>
      </c>
      <c r="AJ121" s="111">
        <f t="shared" si="15"/>
        <v>1</v>
      </c>
      <c r="AK121" s="108">
        <f t="shared" si="16"/>
        <v>0</v>
      </c>
    </row>
    <row r="122" spans="1:37" x14ac:dyDescent="0.35">
      <c r="A122" s="99" t="s">
        <v>173</v>
      </c>
      <c r="B122" s="100" t="s">
        <v>174</v>
      </c>
      <c r="C122" s="101" t="s">
        <v>180</v>
      </c>
      <c r="D122" s="102" t="s">
        <v>174</v>
      </c>
      <c r="E122" s="103" t="str">
        <f t="shared" si="9"/>
        <v>U078T218</v>
      </c>
      <c r="F122" s="104" t="s">
        <v>161</v>
      </c>
      <c r="G122" s="105">
        <v>9</v>
      </c>
      <c r="H122" s="106"/>
      <c r="I122" s="107">
        <v>118.61</v>
      </c>
      <c r="J122" s="107">
        <v>12.95</v>
      </c>
      <c r="K122" s="108">
        <v>-6.99</v>
      </c>
      <c r="L122" s="107">
        <v>22.5</v>
      </c>
      <c r="M122" s="108">
        <v>8.1</v>
      </c>
      <c r="N122" s="107">
        <v>43.16</v>
      </c>
      <c r="O122" s="108">
        <v>16.84</v>
      </c>
      <c r="P122" s="107">
        <v>69</v>
      </c>
      <c r="Q122" s="108">
        <v>71.069999999999993</v>
      </c>
      <c r="R122" s="107">
        <v>0</v>
      </c>
      <c r="S122" s="108">
        <v>0</v>
      </c>
      <c r="T122" s="107">
        <v>118.61</v>
      </c>
      <c r="U122" s="108">
        <v>17.79</v>
      </c>
      <c r="V122" s="107">
        <v>0</v>
      </c>
      <c r="W122" s="108">
        <v>0</v>
      </c>
      <c r="X122" s="107">
        <v>0</v>
      </c>
      <c r="Y122" s="108">
        <v>0</v>
      </c>
      <c r="Z122" s="107">
        <v>0</v>
      </c>
      <c r="AA122" s="108">
        <v>2.5</v>
      </c>
      <c r="AB122" s="107">
        <v>0</v>
      </c>
      <c r="AC122" s="108">
        <v>3.66</v>
      </c>
      <c r="AD122" s="107">
        <f t="shared" si="10"/>
        <v>112.97</v>
      </c>
      <c r="AE122" s="108">
        <f t="shared" si="11"/>
        <v>231.57999999999998</v>
      </c>
      <c r="AF122" s="109">
        <f t="shared" si="12"/>
        <v>0</v>
      </c>
      <c r="AG122" s="109">
        <f t="shared" si="13"/>
        <v>0</v>
      </c>
      <c r="AH122" s="11"/>
      <c r="AI122" s="110">
        <f t="shared" si="14"/>
        <v>0</v>
      </c>
      <c r="AJ122" s="111">
        <f t="shared" si="15"/>
        <v>1</v>
      </c>
      <c r="AK122" s="108">
        <f t="shared" si="16"/>
        <v>0</v>
      </c>
    </row>
    <row r="123" spans="1:37" x14ac:dyDescent="0.35">
      <c r="A123" s="99" t="s">
        <v>175</v>
      </c>
      <c r="B123" s="100" t="s">
        <v>176</v>
      </c>
      <c r="C123" s="101" t="s">
        <v>180</v>
      </c>
      <c r="D123" s="102" t="s">
        <v>176</v>
      </c>
      <c r="E123" s="103" t="str">
        <f t="shared" si="9"/>
        <v>U078T225</v>
      </c>
      <c r="F123" s="104" t="s">
        <v>161</v>
      </c>
      <c r="G123" s="105">
        <v>9</v>
      </c>
      <c r="H123" s="1"/>
      <c r="I123" s="107">
        <v>206.26999999999998</v>
      </c>
      <c r="J123" s="107">
        <v>18</v>
      </c>
      <c r="K123" s="108">
        <v>-9.7199999999999989</v>
      </c>
      <c r="L123" s="107">
        <v>48.14</v>
      </c>
      <c r="M123" s="108">
        <v>17.330000000000002</v>
      </c>
      <c r="N123" s="107">
        <v>73.13</v>
      </c>
      <c r="O123" s="108">
        <v>28.53</v>
      </c>
      <c r="P123" s="107">
        <v>92</v>
      </c>
      <c r="Q123" s="108">
        <v>94.76</v>
      </c>
      <c r="R123" s="107">
        <v>0</v>
      </c>
      <c r="S123" s="108">
        <v>0</v>
      </c>
      <c r="T123" s="107">
        <v>206.26999999999998</v>
      </c>
      <c r="U123" s="108">
        <v>30.94</v>
      </c>
      <c r="V123" s="107">
        <v>0</v>
      </c>
      <c r="W123" s="108">
        <v>0</v>
      </c>
      <c r="X123" s="107">
        <v>0</v>
      </c>
      <c r="Y123" s="108">
        <v>0</v>
      </c>
      <c r="Z123" s="107">
        <v>0</v>
      </c>
      <c r="AA123" s="108">
        <v>4.34</v>
      </c>
      <c r="AB123" s="107">
        <v>0</v>
      </c>
      <c r="AC123" s="108">
        <v>6.37</v>
      </c>
      <c r="AD123" s="107">
        <f t="shared" si="10"/>
        <v>172.55</v>
      </c>
      <c r="AE123" s="108">
        <f t="shared" si="11"/>
        <v>378.82</v>
      </c>
      <c r="AF123" s="109">
        <f t="shared" si="12"/>
        <v>0</v>
      </c>
      <c r="AG123" s="109">
        <f t="shared" si="13"/>
        <v>0</v>
      </c>
      <c r="AH123" s="11"/>
      <c r="AI123" s="110">
        <f t="shared" si="14"/>
        <v>0</v>
      </c>
      <c r="AJ123" s="111">
        <f t="shared" si="15"/>
        <v>1</v>
      </c>
      <c r="AK123" s="108">
        <f t="shared" si="16"/>
        <v>0</v>
      </c>
    </row>
    <row r="124" spans="1:37" x14ac:dyDescent="0.35">
      <c r="A124" s="112" t="s">
        <v>180</v>
      </c>
      <c r="B124" s="113" t="s">
        <v>181</v>
      </c>
      <c r="C124" s="114" t="s">
        <v>180</v>
      </c>
      <c r="D124" s="115" t="s">
        <v>182</v>
      </c>
      <c r="E124" s="116" t="str">
        <f t="shared" si="9"/>
        <v>U078U078</v>
      </c>
      <c r="F124" s="117" t="s">
        <v>161</v>
      </c>
      <c r="G124" s="118">
        <v>9</v>
      </c>
      <c r="H124" s="1"/>
      <c r="I124" s="119">
        <v>0</v>
      </c>
      <c r="J124" s="119">
        <v>0</v>
      </c>
      <c r="K124" s="120">
        <v>0</v>
      </c>
      <c r="L124" s="119">
        <v>0</v>
      </c>
      <c r="M124" s="120">
        <v>0</v>
      </c>
      <c r="N124" s="119">
        <v>0</v>
      </c>
      <c r="O124" s="120">
        <v>0</v>
      </c>
      <c r="P124" s="119">
        <v>0</v>
      </c>
      <c r="Q124" s="120">
        <v>0</v>
      </c>
      <c r="R124" s="119">
        <v>0</v>
      </c>
      <c r="S124" s="120">
        <v>0</v>
      </c>
      <c r="T124" s="119">
        <v>0</v>
      </c>
      <c r="U124" s="120">
        <v>0</v>
      </c>
      <c r="V124" s="119">
        <v>0</v>
      </c>
      <c r="W124" s="120">
        <v>0</v>
      </c>
      <c r="X124" s="119">
        <v>0</v>
      </c>
      <c r="Y124" s="120">
        <v>0</v>
      </c>
      <c r="Z124" s="119">
        <v>56</v>
      </c>
      <c r="AA124" s="120">
        <v>0</v>
      </c>
      <c r="AB124" s="119">
        <v>246.5</v>
      </c>
      <c r="AC124" s="120">
        <v>0</v>
      </c>
      <c r="AD124" s="119">
        <f t="shared" si="10"/>
        <v>0</v>
      </c>
      <c r="AE124" s="120">
        <f t="shared" si="11"/>
        <v>0</v>
      </c>
      <c r="AF124" s="121">
        <f t="shared" si="12"/>
        <v>485.2</v>
      </c>
      <c r="AG124" s="121">
        <f t="shared" si="13"/>
        <v>1043.74</v>
      </c>
      <c r="AH124" s="11"/>
      <c r="AI124" s="122">
        <f t="shared" si="14"/>
        <v>0</v>
      </c>
      <c r="AJ124" s="122">
        <f t="shared" si="15"/>
        <v>0</v>
      </c>
      <c r="AK124" s="120">
        <f t="shared" si="16"/>
        <v>0</v>
      </c>
    </row>
    <row r="125" spans="1:37" x14ac:dyDescent="0.35">
      <c r="A125" s="13" t="s">
        <v>183</v>
      </c>
      <c r="B125" s="14" t="s">
        <v>184</v>
      </c>
      <c r="C125" s="92" t="s">
        <v>183</v>
      </c>
      <c r="D125" s="93" t="s">
        <v>184</v>
      </c>
      <c r="E125" s="94" t="str">
        <f t="shared" si="9"/>
        <v>T126T126</v>
      </c>
      <c r="F125" s="95" t="s">
        <v>158</v>
      </c>
      <c r="G125" s="96">
        <v>10</v>
      </c>
      <c r="H125" s="1"/>
      <c r="I125" s="82">
        <v>1475.46</v>
      </c>
      <c r="J125" s="82">
        <v>160.87</v>
      </c>
      <c r="K125" s="83">
        <v>-86.87</v>
      </c>
      <c r="L125" s="82">
        <v>306.52</v>
      </c>
      <c r="M125" s="83">
        <v>110.35000000000001</v>
      </c>
      <c r="N125" s="82">
        <v>417.97999999999996</v>
      </c>
      <c r="O125" s="83">
        <v>163.01</v>
      </c>
      <c r="P125" s="82">
        <v>622.30999999999995</v>
      </c>
      <c r="Q125" s="83">
        <v>640.98</v>
      </c>
      <c r="R125" s="82">
        <v>46</v>
      </c>
      <c r="S125" s="83">
        <v>114.54</v>
      </c>
      <c r="T125" s="82">
        <v>0</v>
      </c>
      <c r="U125" s="83">
        <v>0</v>
      </c>
      <c r="V125" s="82">
        <v>0</v>
      </c>
      <c r="W125" s="83">
        <v>0</v>
      </c>
      <c r="X125" s="82">
        <v>0</v>
      </c>
      <c r="Y125" s="83">
        <v>0</v>
      </c>
      <c r="Z125" s="82">
        <v>0</v>
      </c>
      <c r="AA125" s="83">
        <v>0</v>
      </c>
      <c r="AB125" s="82">
        <v>0</v>
      </c>
      <c r="AC125" s="83">
        <v>0</v>
      </c>
      <c r="AD125" s="82">
        <f t="shared" si="10"/>
        <v>942.01</v>
      </c>
      <c r="AE125" s="83">
        <f t="shared" si="11"/>
        <v>2417.4700000000003</v>
      </c>
      <c r="AF125" s="97">
        <f t="shared" si="12"/>
        <v>942.01</v>
      </c>
      <c r="AG125" s="97">
        <f t="shared" si="13"/>
        <v>2417.4700000000003</v>
      </c>
      <c r="AH125" s="11"/>
      <c r="AI125" s="84">
        <f t="shared" si="14"/>
        <v>2417.4700000000003</v>
      </c>
      <c r="AJ125" s="124">
        <f t="shared" si="15"/>
        <v>1</v>
      </c>
      <c r="AK125" s="98">
        <f t="shared" si="16"/>
        <v>1</v>
      </c>
    </row>
    <row r="126" spans="1:37" x14ac:dyDescent="0.35">
      <c r="A126" s="13" t="s">
        <v>185</v>
      </c>
      <c r="B126" s="14" t="s">
        <v>186</v>
      </c>
      <c r="C126" s="92" t="s">
        <v>185</v>
      </c>
      <c r="D126" s="93" t="s">
        <v>186</v>
      </c>
      <c r="E126" s="94" t="str">
        <f t="shared" si="9"/>
        <v>T179T179</v>
      </c>
      <c r="F126" s="95" t="s">
        <v>161</v>
      </c>
      <c r="G126" s="96">
        <v>11</v>
      </c>
      <c r="H126" s="1"/>
      <c r="I126" s="82">
        <v>1047.5</v>
      </c>
      <c r="J126" s="82">
        <v>89.49</v>
      </c>
      <c r="K126" s="83">
        <v>-48.32</v>
      </c>
      <c r="L126" s="82">
        <v>216.35</v>
      </c>
      <c r="M126" s="83">
        <v>77.89</v>
      </c>
      <c r="N126" s="82">
        <v>363.58000000000004</v>
      </c>
      <c r="O126" s="83">
        <v>141.81</v>
      </c>
      <c r="P126" s="82">
        <v>626.34999999999991</v>
      </c>
      <c r="Q126" s="83">
        <v>645.14</v>
      </c>
      <c r="R126" s="82">
        <v>2</v>
      </c>
      <c r="S126" s="83">
        <v>4.9800000000000004</v>
      </c>
      <c r="T126" s="82">
        <v>0</v>
      </c>
      <c r="U126" s="83">
        <v>0</v>
      </c>
      <c r="V126" s="82">
        <v>0</v>
      </c>
      <c r="W126" s="83">
        <v>0</v>
      </c>
      <c r="X126" s="82">
        <v>0</v>
      </c>
      <c r="Y126" s="83">
        <v>0</v>
      </c>
      <c r="Z126" s="82">
        <v>0</v>
      </c>
      <c r="AA126" s="83">
        <v>0</v>
      </c>
      <c r="AB126" s="82">
        <v>0</v>
      </c>
      <c r="AC126" s="83">
        <v>0</v>
      </c>
      <c r="AD126" s="82">
        <f t="shared" si="10"/>
        <v>821.5</v>
      </c>
      <c r="AE126" s="83">
        <f t="shared" si="11"/>
        <v>1869</v>
      </c>
      <c r="AF126" s="97">
        <f t="shared" si="12"/>
        <v>821.5</v>
      </c>
      <c r="AG126" s="97">
        <f t="shared" si="13"/>
        <v>1869</v>
      </c>
      <c r="AH126" s="11"/>
      <c r="AI126" s="84">
        <f t="shared" si="14"/>
        <v>1869</v>
      </c>
      <c r="AJ126" s="124">
        <f t="shared" si="15"/>
        <v>1</v>
      </c>
      <c r="AK126" s="98">
        <f t="shared" si="16"/>
        <v>1</v>
      </c>
    </row>
    <row r="127" spans="1:37" x14ac:dyDescent="0.35">
      <c r="A127" s="13" t="s">
        <v>187</v>
      </c>
      <c r="B127" s="14" t="s">
        <v>188</v>
      </c>
      <c r="C127" s="92" t="s">
        <v>187</v>
      </c>
      <c r="D127" s="93" t="s">
        <v>188</v>
      </c>
      <c r="E127" s="94" t="str">
        <f t="shared" si="9"/>
        <v>T022T022</v>
      </c>
      <c r="F127" s="95" t="s">
        <v>158</v>
      </c>
      <c r="G127" s="96">
        <v>12</v>
      </c>
      <c r="H127" s="1"/>
      <c r="I127" s="82">
        <v>0</v>
      </c>
      <c r="J127" s="82">
        <v>0</v>
      </c>
      <c r="K127" s="83">
        <v>0</v>
      </c>
      <c r="L127" s="82">
        <v>0</v>
      </c>
      <c r="M127" s="83">
        <v>0</v>
      </c>
      <c r="N127" s="82">
        <v>0</v>
      </c>
      <c r="O127" s="83">
        <v>0</v>
      </c>
      <c r="P127" s="82">
        <v>0</v>
      </c>
      <c r="Q127" s="83">
        <v>0</v>
      </c>
      <c r="R127" s="82">
        <v>0</v>
      </c>
      <c r="S127" s="83">
        <v>0</v>
      </c>
      <c r="T127" s="82">
        <v>0</v>
      </c>
      <c r="U127" s="83">
        <v>0</v>
      </c>
      <c r="V127" s="82">
        <v>0</v>
      </c>
      <c r="W127" s="83">
        <v>0</v>
      </c>
      <c r="X127" s="82">
        <v>0</v>
      </c>
      <c r="Y127" s="83">
        <v>0</v>
      </c>
      <c r="Z127" s="82">
        <v>0</v>
      </c>
      <c r="AA127" s="83">
        <v>0</v>
      </c>
      <c r="AB127" s="82">
        <v>0</v>
      </c>
      <c r="AC127" s="83">
        <v>0</v>
      </c>
      <c r="AD127" s="82">
        <f t="shared" si="10"/>
        <v>0</v>
      </c>
      <c r="AE127" s="83">
        <f t="shared" si="11"/>
        <v>0</v>
      </c>
      <c r="AF127" s="97">
        <f t="shared" si="12"/>
        <v>0</v>
      </c>
      <c r="AG127" s="97">
        <f t="shared" si="13"/>
        <v>0</v>
      </c>
      <c r="AH127" s="11"/>
      <c r="AI127" s="84">
        <f t="shared" si="14"/>
        <v>220.51</v>
      </c>
      <c r="AJ127" s="84">
        <f t="shared" si="15"/>
        <v>0</v>
      </c>
      <c r="AK127" s="98">
        <f t="shared" si="16"/>
        <v>1</v>
      </c>
    </row>
    <row r="128" spans="1:37" x14ac:dyDescent="0.35">
      <c r="A128" s="13" t="s">
        <v>189</v>
      </c>
      <c r="B128" s="14" t="s">
        <v>190</v>
      </c>
      <c r="C128" s="92" t="s">
        <v>189</v>
      </c>
      <c r="D128" s="93" t="s">
        <v>190</v>
      </c>
      <c r="E128" s="94" t="str">
        <f t="shared" si="9"/>
        <v>T099T099</v>
      </c>
      <c r="F128" s="95" t="s">
        <v>158</v>
      </c>
      <c r="G128" s="96">
        <v>12</v>
      </c>
      <c r="H128" s="1"/>
      <c r="I128" s="82">
        <v>0</v>
      </c>
      <c r="J128" s="82">
        <v>0</v>
      </c>
      <c r="K128" s="83">
        <v>0</v>
      </c>
      <c r="L128" s="82">
        <v>0</v>
      </c>
      <c r="M128" s="83">
        <v>0</v>
      </c>
      <c r="N128" s="82">
        <v>0</v>
      </c>
      <c r="O128" s="83">
        <v>0</v>
      </c>
      <c r="P128" s="82">
        <v>0</v>
      </c>
      <c r="Q128" s="83">
        <v>0</v>
      </c>
      <c r="R128" s="82">
        <v>0</v>
      </c>
      <c r="S128" s="83">
        <v>0</v>
      </c>
      <c r="T128" s="82">
        <v>0</v>
      </c>
      <c r="U128" s="83">
        <v>0</v>
      </c>
      <c r="V128" s="82">
        <v>0</v>
      </c>
      <c r="W128" s="83">
        <v>0</v>
      </c>
      <c r="X128" s="82">
        <v>0</v>
      </c>
      <c r="Y128" s="83">
        <v>0</v>
      </c>
      <c r="Z128" s="82">
        <v>0</v>
      </c>
      <c r="AA128" s="83">
        <v>0</v>
      </c>
      <c r="AB128" s="82">
        <v>0</v>
      </c>
      <c r="AC128" s="83">
        <v>0</v>
      </c>
      <c r="AD128" s="82">
        <f t="shared" si="10"/>
        <v>0</v>
      </c>
      <c r="AE128" s="83">
        <f t="shared" si="11"/>
        <v>0</v>
      </c>
      <c r="AF128" s="97">
        <f t="shared" si="12"/>
        <v>0</v>
      </c>
      <c r="AG128" s="97">
        <f t="shared" si="13"/>
        <v>0</v>
      </c>
      <c r="AH128" s="11"/>
      <c r="AI128" s="84">
        <f t="shared" si="14"/>
        <v>397.97</v>
      </c>
      <c r="AJ128" s="84">
        <f t="shared" si="15"/>
        <v>0</v>
      </c>
      <c r="AK128" s="98">
        <f t="shared" si="16"/>
        <v>1</v>
      </c>
    </row>
    <row r="129" spans="1:37" x14ac:dyDescent="0.35">
      <c r="A129" s="13" t="s">
        <v>191</v>
      </c>
      <c r="B129" s="14" t="s">
        <v>192</v>
      </c>
      <c r="C129" s="92" t="s">
        <v>191</v>
      </c>
      <c r="D129" s="93" t="s">
        <v>192</v>
      </c>
      <c r="E129" s="94" t="str">
        <f t="shared" si="9"/>
        <v>T106T106</v>
      </c>
      <c r="F129" s="95" t="s">
        <v>158</v>
      </c>
      <c r="G129" s="96">
        <v>12</v>
      </c>
      <c r="H129" s="1"/>
      <c r="I129" s="82">
        <v>0</v>
      </c>
      <c r="J129" s="82">
        <v>0</v>
      </c>
      <c r="K129" s="83">
        <v>0</v>
      </c>
      <c r="L129" s="82">
        <v>0</v>
      </c>
      <c r="M129" s="83">
        <v>0</v>
      </c>
      <c r="N129" s="82">
        <v>0</v>
      </c>
      <c r="O129" s="83">
        <v>0</v>
      </c>
      <c r="P129" s="82">
        <v>0</v>
      </c>
      <c r="Q129" s="83">
        <v>0</v>
      </c>
      <c r="R129" s="82">
        <v>0</v>
      </c>
      <c r="S129" s="83">
        <v>0</v>
      </c>
      <c r="T129" s="82">
        <v>0</v>
      </c>
      <c r="U129" s="83">
        <v>0</v>
      </c>
      <c r="V129" s="82">
        <v>0</v>
      </c>
      <c r="W129" s="83">
        <v>0</v>
      </c>
      <c r="X129" s="82">
        <v>0</v>
      </c>
      <c r="Y129" s="83">
        <v>0</v>
      </c>
      <c r="Z129" s="82">
        <v>0</v>
      </c>
      <c r="AA129" s="83">
        <v>0</v>
      </c>
      <c r="AB129" s="82">
        <v>0</v>
      </c>
      <c r="AC129" s="83">
        <v>0</v>
      </c>
      <c r="AD129" s="82">
        <f t="shared" si="10"/>
        <v>0</v>
      </c>
      <c r="AE129" s="83">
        <f t="shared" si="11"/>
        <v>0</v>
      </c>
      <c r="AF129" s="97">
        <f t="shared" si="12"/>
        <v>0</v>
      </c>
      <c r="AG129" s="97">
        <f t="shared" si="13"/>
        <v>0</v>
      </c>
      <c r="AH129" s="11"/>
      <c r="AI129" s="84">
        <f t="shared" si="14"/>
        <v>1223.3400000000001</v>
      </c>
      <c r="AJ129" s="84">
        <f t="shared" si="15"/>
        <v>0</v>
      </c>
      <c r="AK129" s="98">
        <f t="shared" si="16"/>
        <v>1</v>
      </c>
    </row>
    <row r="130" spans="1:37" x14ac:dyDescent="0.35">
      <c r="A130" s="13" t="s">
        <v>193</v>
      </c>
      <c r="B130" s="14" t="s">
        <v>194</v>
      </c>
      <c r="C130" s="92" t="s">
        <v>193</v>
      </c>
      <c r="D130" s="93" t="s">
        <v>194</v>
      </c>
      <c r="E130" s="94" t="str">
        <f t="shared" si="9"/>
        <v>T166T166</v>
      </c>
      <c r="F130" s="95" t="s">
        <v>158</v>
      </c>
      <c r="G130" s="96">
        <v>12</v>
      </c>
      <c r="H130" s="1"/>
      <c r="I130" s="82">
        <v>0</v>
      </c>
      <c r="J130" s="82">
        <v>0</v>
      </c>
      <c r="K130" s="83">
        <v>0</v>
      </c>
      <c r="L130" s="82">
        <v>0</v>
      </c>
      <c r="M130" s="83">
        <v>0</v>
      </c>
      <c r="N130" s="82">
        <v>0</v>
      </c>
      <c r="O130" s="83">
        <v>0</v>
      </c>
      <c r="P130" s="82">
        <v>0</v>
      </c>
      <c r="Q130" s="83">
        <v>0</v>
      </c>
      <c r="R130" s="82">
        <v>0</v>
      </c>
      <c r="S130" s="83">
        <v>0</v>
      </c>
      <c r="T130" s="82">
        <v>0</v>
      </c>
      <c r="U130" s="83">
        <v>0</v>
      </c>
      <c r="V130" s="82">
        <v>0</v>
      </c>
      <c r="W130" s="83">
        <v>0</v>
      </c>
      <c r="X130" s="82">
        <v>0</v>
      </c>
      <c r="Y130" s="83">
        <v>0</v>
      </c>
      <c r="Z130" s="82">
        <v>0</v>
      </c>
      <c r="AA130" s="83">
        <v>0</v>
      </c>
      <c r="AB130" s="82">
        <v>0</v>
      </c>
      <c r="AC130" s="83">
        <v>0</v>
      </c>
      <c r="AD130" s="82">
        <f t="shared" si="10"/>
        <v>0</v>
      </c>
      <c r="AE130" s="83">
        <f t="shared" si="11"/>
        <v>0</v>
      </c>
      <c r="AF130" s="97">
        <f t="shared" si="12"/>
        <v>0</v>
      </c>
      <c r="AG130" s="97">
        <f t="shared" si="13"/>
        <v>0</v>
      </c>
      <c r="AH130" s="11"/>
      <c r="AI130" s="84">
        <f t="shared" si="14"/>
        <v>999.39</v>
      </c>
      <c r="AJ130" s="84">
        <f t="shared" si="15"/>
        <v>0</v>
      </c>
      <c r="AK130" s="98">
        <f t="shared" si="16"/>
        <v>1</v>
      </c>
    </row>
    <row r="131" spans="1:37" x14ac:dyDescent="0.35">
      <c r="A131" s="13" t="s">
        <v>195</v>
      </c>
      <c r="B131" s="14" t="s">
        <v>196</v>
      </c>
      <c r="C131" s="92" t="s">
        <v>195</v>
      </c>
      <c r="D131" s="93" t="s">
        <v>196</v>
      </c>
      <c r="E131" s="94" t="str">
        <f t="shared" si="9"/>
        <v>T212T212</v>
      </c>
      <c r="F131" s="95" t="s">
        <v>158</v>
      </c>
      <c r="G131" s="96">
        <v>12</v>
      </c>
      <c r="H131" s="1"/>
      <c r="I131" s="82">
        <v>0</v>
      </c>
      <c r="J131" s="82">
        <v>0</v>
      </c>
      <c r="K131" s="83">
        <v>0</v>
      </c>
      <c r="L131" s="82">
        <v>0</v>
      </c>
      <c r="M131" s="83">
        <v>0</v>
      </c>
      <c r="N131" s="82">
        <v>0</v>
      </c>
      <c r="O131" s="83">
        <v>0</v>
      </c>
      <c r="P131" s="82">
        <v>0</v>
      </c>
      <c r="Q131" s="83">
        <v>0</v>
      </c>
      <c r="R131" s="82">
        <v>0</v>
      </c>
      <c r="S131" s="83">
        <v>0</v>
      </c>
      <c r="T131" s="82">
        <v>0</v>
      </c>
      <c r="U131" s="83">
        <v>0</v>
      </c>
      <c r="V131" s="82">
        <v>0</v>
      </c>
      <c r="W131" s="83">
        <v>0</v>
      </c>
      <c r="X131" s="82">
        <v>0</v>
      </c>
      <c r="Y131" s="83">
        <v>0</v>
      </c>
      <c r="Z131" s="82">
        <v>0</v>
      </c>
      <c r="AA131" s="83">
        <v>0</v>
      </c>
      <c r="AB131" s="82">
        <v>0</v>
      </c>
      <c r="AC131" s="83">
        <v>0</v>
      </c>
      <c r="AD131" s="82">
        <f t="shared" si="10"/>
        <v>0</v>
      </c>
      <c r="AE131" s="83">
        <f t="shared" si="11"/>
        <v>0</v>
      </c>
      <c r="AF131" s="97">
        <f t="shared" si="12"/>
        <v>0</v>
      </c>
      <c r="AG131" s="97">
        <f t="shared" si="13"/>
        <v>0</v>
      </c>
      <c r="AH131" s="11"/>
      <c r="AI131" s="84">
        <f t="shared" si="14"/>
        <v>674.04</v>
      </c>
      <c r="AJ131" s="84">
        <f t="shared" si="15"/>
        <v>0</v>
      </c>
      <c r="AK131" s="98">
        <f t="shared" si="16"/>
        <v>1</v>
      </c>
    </row>
    <row r="132" spans="1:37" x14ac:dyDescent="0.35">
      <c r="A132" s="13" t="s">
        <v>197</v>
      </c>
      <c r="B132" s="14" t="s">
        <v>198</v>
      </c>
      <c r="C132" s="92" t="s">
        <v>197</v>
      </c>
      <c r="D132" s="93" t="s">
        <v>198</v>
      </c>
      <c r="E132" s="94" t="str">
        <f t="shared" si="9"/>
        <v>T255T255</v>
      </c>
      <c r="F132" s="95" t="s">
        <v>158</v>
      </c>
      <c r="G132" s="96">
        <v>12</v>
      </c>
      <c r="H132" s="1"/>
      <c r="I132" s="125">
        <v>3</v>
      </c>
      <c r="J132" s="125">
        <v>0</v>
      </c>
      <c r="K132" s="126">
        <v>0</v>
      </c>
      <c r="L132" s="125">
        <v>1</v>
      </c>
      <c r="M132" s="126">
        <v>0.36</v>
      </c>
      <c r="N132" s="125">
        <v>1</v>
      </c>
      <c r="O132" s="126">
        <v>0.39</v>
      </c>
      <c r="P132" s="125">
        <v>1</v>
      </c>
      <c r="Q132" s="126">
        <v>1.03</v>
      </c>
      <c r="R132" s="125">
        <v>0</v>
      </c>
      <c r="S132" s="126">
        <v>0</v>
      </c>
      <c r="T132" s="125">
        <v>3</v>
      </c>
      <c r="U132" s="126">
        <v>0.45</v>
      </c>
      <c r="V132" s="125">
        <v>0</v>
      </c>
      <c r="W132" s="126">
        <v>0</v>
      </c>
      <c r="X132" s="125">
        <v>0</v>
      </c>
      <c r="Y132" s="126">
        <v>0</v>
      </c>
      <c r="Z132" s="125">
        <v>0</v>
      </c>
      <c r="AA132" s="126">
        <v>0</v>
      </c>
      <c r="AB132" s="125">
        <v>0</v>
      </c>
      <c r="AC132" s="126">
        <v>0</v>
      </c>
      <c r="AD132" s="125">
        <f t="shared" si="10"/>
        <v>2.23</v>
      </c>
      <c r="AE132" s="126">
        <f t="shared" si="11"/>
        <v>5.23</v>
      </c>
      <c r="AF132" s="127">
        <f t="shared" si="12"/>
        <v>2.23</v>
      </c>
      <c r="AG132" s="127">
        <f t="shared" si="13"/>
        <v>5.23</v>
      </c>
      <c r="AH132" s="11"/>
      <c r="AI132" s="128">
        <f t="shared" si="14"/>
        <v>5.23</v>
      </c>
      <c r="AJ132" s="153">
        <f t="shared" si="15"/>
        <v>1</v>
      </c>
      <c r="AK132" s="154">
        <f t="shared" si="16"/>
        <v>1</v>
      </c>
    </row>
    <row r="133" spans="1:37" x14ac:dyDescent="0.35">
      <c r="A133" s="130" t="s">
        <v>187</v>
      </c>
      <c r="B133" s="19" t="s">
        <v>188</v>
      </c>
      <c r="C133" s="101" t="s">
        <v>199</v>
      </c>
      <c r="D133" s="102" t="s">
        <v>200</v>
      </c>
      <c r="E133" s="103" t="str">
        <f t="shared" si="9"/>
        <v>U401T022</v>
      </c>
      <c r="F133" s="104" t="s">
        <v>158</v>
      </c>
      <c r="G133" s="105">
        <v>12</v>
      </c>
      <c r="H133" s="106"/>
      <c r="I133" s="107">
        <v>143.57999999999998</v>
      </c>
      <c r="J133" s="107">
        <v>9.5</v>
      </c>
      <c r="K133" s="108">
        <v>-5.13</v>
      </c>
      <c r="L133" s="107">
        <v>37.5</v>
      </c>
      <c r="M133" s="108">
        <v>13.5</v>
      </c>
      <c r="N133" s="107">
        <v>39.08</v>
      </c>
      <c r="O133" s="108">
        <v>15.25</v>
      </c>
      <c r="P133" s="107">
        <v>42</v>
      </c>
      <c r="Q133" s="108">
        <v>43.26</v>
      </c>
      <c r="R133" s="107">
        <v>0</v>
      </c>
      <c r="S133" s="108">
        <v>0</v>
      </c>
      <c r="T133" s="107">
        <v>0</v>
      </c>
      <c r="U133" s="108">
        <v>0</v>
      </c>
      <c r="V133" s="107">
        <v>0</v>
      </c>
      <c r="W133" s="108">
        <v>0</v>
      </c>
      <c r="X133" s="107">
        <v>143.57999999999998</v>
      </c>
      <c r="Y133" s="108">
        <v>10.050000000000001</v>
      </c>
      <c r="Z133" s="107">
        <v>0</v>
      </c>
      <c r="AA133" s="108">
        <v>0</v>
      </c>
      <c r="AB133" s="107">
        <v>0</v>
      </c>
      <c r="AC133" s="108">
        <v>0</v>
      </c>
      <c r="AD133" s="107">
        <f t="shared" si="10"/>
        <v>76.929999999999993</v>
      </c>
      <c r="AE133" s="108">
        <f t="shared" si="11"/>
        <v>220.51</v>
      </c>
      <c r="AF133" s="109">
        <f t="shared" si="12"/>
        <v>0</v>
      </c>
      <c r="AG133" s="109">
        <f t="shared" si="13"/>
        <v>0</v>
      </c>
      <c r="AH133" s="11"/>
      <c r="AI133" s="110">
        <f t="shared" si="14"/>
        <v>0</v>
      </c>
      <c r="AJ133" s="111">
        <f t="shared" si="15"/>
        <v>1</v>
      </c>
      <c r="AK133" s="108">
        <f t="shared" si="16"/>
        <v>0</v>
      </c>
    </row>
    <row r="134" spans="1:37" x14ac:dyDescent="0.35">
      <c r="A134" s="130" t="s">
        <v>189</v>
      </c>
      <c r="B134" s="19" t="s">
        <v>190</v>
      </c>
      <c r="C134" s="101" t="s">
        <v>199</v>
      </c>
      <c r="D134" s="102" t="s">
        <v>200</v>
      </c>
      <c r="E134" s="103" t="str">
        <f t="shared" si="9"/>
        <v>U401T099</v>
      </c>
      <c r="F134" s="104" t="s">
        <v>158</v>
      </c>
      <c r="G134" s="105">
        <v>12</v>
      </c>
      <c r="H134" s="106"/>
      <c r="I134" s="107">
        <v>284.59000000000003</v>
      </c>
      <c r="J134" s="107">
        <v>41</v>
      </c>
      <c r="K134" s="108">
        <v>-22.14</v>
      </c>
      <c r="L134" s="107">
        <v>60</v>
      </c>
      <c r="M134" s="108">
        <v>21.6</v>
      </c>
      <c r="N134" s="107">
        <v>76.039999999999992</v>
      </c>
      <c r="O134" s="108">
        <v>29.65</v>
      </c>
      <c r="P134" s="107">
        <v>60.06</v>
      </c>
      <c r="Q134" s="108">
        <v>61.86</v>
      </c>
      <c r="R134" s="107">
        <v>1</v>
      </c>
      <c r="S134" s="108">
        <v>2.4900000000000002</v>
      </c>
      <c r="T134" s="107">
        <v>0</v>
      </c>
      <c r="U134" s="108">
        <v>0</v>
      </c>
      <c r="V134" s="107">
        <v>0</v>
      </c>
      <c r="W134" s="108">
        <v>0</v>
      </c>
      <c r="X134" s="107">
        <v>284.59000000000003</v>
      </c>
      <c r="Y134" s="108">
        <v>19.920000000000002</v>
      </c>
      <c r="Z134" s="107">
        <v>0</v>
      </c>
      <c r="AA134" s="108">
        <v>0</v>
      </c>
      <c r="AB134" s="107">
        <v>0</v>
      </c>
      <c r="AC134" s="108">
        <v>0</v>
      </c>
      <c r="AD134" s="107">
        <f t="shared" si="10"/>
        <v>113.38</v>
      </c>
      <c r="AE134" s="108">
        <f t="shared" si="11"/>
        <v>397.97</v>
      </c>
      <c r="AF134" s="109">
        <f t="shared" si="12"/>
        <v>0</v>
      </c>
      <c r="AG134" s="109">
        <f t="shared" si="13"/>
        <v>0</v>
      </c>
      <c r="AH134" s="11"/>
      <c r="AI134" s="110">
        <f t="shared" si="14"/>
        <v>0</v>
      </c>
      <c r="AJ134" s="111">
        <f t="shared" si="15"/>
        <v>1</v>
      </c>
      <c r="AK134" s="108">
        <f t="shared" si="16"/>
        <v>0</v>
      </c>
    </row>
    <row r="135" spans="1:37" x14ac:dyDescent="0.35">
      <c r="A135" s="130" t="s">
        <v>191</v>
      </c>
      <c r="B135" s="19" t="s">
        <v>192</v>
      </c>
      <c r="C135" s="101" t="s">
        <v>199</v>
      </c>
      <c r="D135" s="102" t="s">
        <v>200</v>
      </c>
      <c r="E135" s="103" t="str">
        <f t="shared" si="9"/>
        <v>U401T106</v>
      </c>
      <c r="F135" s="104" t="s">
        <v>158</v>
      </c>
      <c r="G135" s="105">
        <v>12</v>
      </c>
      <c r="H135" s="106"/>
      <c r="I135" s="107">
        <v>912.22</v>
      </c>
      <c r="J135" s="107">
        <v>101.63</v>
      </c>
      <c r="K135" s="108">
        <v>-54.88</v>
      </c>
      <c r="L135" s="107">
        <v>196.87</v>
      </c>
      <c r="M135" s="108">
        <v>70.88</v>
      </c>
      <c r="N135" s="107">
        <v>242.39</v>
      </c>
      <c r="O135" s="108">
        <v>94.539999999999992</v>
      </c>
      <c r="P135" s="107">
        <v>120.65</v>
      </c>
      <c r="Q135" s="108">
        <v>124.27</v>
      </c>
      <c r="R135" s="107">
        <v>5</v>
      </c>
      <c r="S135" s="108">
        <v>12.45</v>
      </c>
      <c r="T135" s="107">
        <v>0</v>
      </c>
      <c r="U135" s="108">
        <v>0</v>
      </c>
      <c r="V135" s="107">
        <v>0</v>
      </c>
      <c r="W135" s="108">
        <v>0</v>
      </c>
      <c r="X135" s="107">
        <v>912.22</v>
      </c>
      <c r="Y135" s="108">
        <v>63.86</v>
      </c>
      <c r="Z135" s="107">
        <v>0</v>
      </c>
      <c r="AA135" s="108">
        <v>0</v>
      </c>
      <c r="AB135" s="107">
        <v>0</v>
      </c>
      <c r="AC135" s="108">
        <v>0</v>
      </c>
      <c r="AD135" s="107">
        <f t="shared" si="10"/>
        <v>311.12</v>
      </c>
      <c r="AE135" s="108">
        <f t="shared" si="11"/>
        <v>1223.3400000000001</v>
      </c>
      <c r="AF135" s="109">
        <f t="shared" si="12"/>
        <v>0</v>
      </c>
      <c r="AG135" s="109">
        <f t="shared" si="13"/>
        <v>0</v>
      </c>
      <c r="AH135" s="11"/>
      <c r="AI135" s="110">
        <f t="shared" si="14"/>
        <v>0</v>
      </c>
      <c r="AJ135" s="111">
        <f t="shared" si="15"/>
        <v>1</v>
      </c>
      <c r="AK135" s="108">
        <f t="shared" si="16"/>
        <v>0</v>
      </c>
    </row>
    <row r="136" spans="1:37" x14ac:dyDescent="0.35">
      <c r="A136" s="130" t="s">
        <v>193</v>
      </c>
      <c r="B136" s="19" t="s">
        <v>194</v>
      </c>
      <c r="C136" s="101" t="s">
        <v>199</v>
      </c>
      <c r="D136" s="102" t="s">
        <v>200</v>
      </c>
      <c r="E136" s="103" t="str">
        <f t="shared" si="9"/>
        <v>U401T166</v>
      </c>
      <c r="F136" s="104" t="s">
        <v>158</v>
      </c>
      <c r="G136" s="105">
        <v>12</v>
      </c>
      <c r="H136" s="106"/>
      <c r="I136" s="107">
        <v>728.55</v>
      </c>
      <c r="J136" s="107">
        <v>88.2</v>
      </c>
      <c r="K136" s="108">
        <v>-47.629999999999995</v>
      </c>
      <c r="L136" s="107">
        <v>141.04</v>
      </c>
      <c r="M136" s="108">
        <v>50.769999999999996</v>
      </c>
      <c r="N136" s="107">
        <v>192.04999999999998</v>
      </c>
      <c r="O136" s="108">
        <v>74.900000000000006</v>
      </c>
      <c r="P136" s="107">
        <v>128</v>
      </c>
      <c r="Q136" s="108">
        <v>131.84</v>
      </c>
      <c r="R136" s="107">
        <v>4</v>
      </c>
      <c r="S136" s="108">
        <v>9.9600000000000009</v>
      </c>
      <c r="T136" s="107">
        <v>0</v>
      </c>
      <c r="U136" s="108">
        <v>0</v>
      </c>
      <c r="V136" s="107">
        <v>0</v>
      </c>
      <c r="W136" s="108">
        <v>0</v>
      </c>
      <c r="X136" s="107">
        <v>728.55000000000007</v>
      </c>
      <c r="Y136" s="108">
        <v>51</v>
      </c>
      <c r="Z136" s="107">
        <v>0</v>
      </c>
      <c r="AA136" s="108">
        <v>0</v>
      </c>
      <c r="AB136" s="107">
        <v>0</v>
      </c>
      <c r="AC136" s="108">
        <v>0</v>
      </c>
      <c r="AD136" s="107">
        <f t="shared" si="10"/>
        <v>270.84000000000003</v>
      </c>
      <c r="AE136" s="108">
        <f t="shared" si="11"/>
        <v>999.39</v>
      </c>
      <c r="AF136" s="109">
        <f t="shared" si="12"/>
        <v>0</v>
      </c>
      <c r="AG136" s="109">
        <f t="shared" si="13"/>
        <v>0</v>
      </c>
      <c r="AH136" s="11"/>
      <c r="AI136" s="110">
        <f t="shared" si="14"/>
        <v>0</v>
      </c>
      <c r="AJ136" s="111">
        <f t="shared" si="15"/>
        <v>1</v>
      </c>
      <c r="AK136" s="108">
        <f t="shared" si="16"/>
        <v>0</v>
      </c>
    </row>
    <row r="137" spans="1:37" x14ac:dyDescent="0.35">
      <c r="A137" s="130" t="s">
        <v>195</v>
      </c>
      <c r="B137" s="19" t="s">
        <v>196</v>
      </c>
      <c r="C137" s="101" t="s">
        <v>199</v>
      </c>
      <c r="D137" s="102" t="s">
        <v>200</v>
      </c>
      <c r="E137" s="103" t="str">
        <f t="shared" si="9"/>
        <v>U401T212</v>
      </c>
      <c r="F137" s="104" t="s">
        <v>158</v>
      </c>
      <c r="G137" s="105">
        <v>12</v>
      </c>
      <c r="H137" s="106"/>
      <c r="I137" s="107">
        <v>502.56</v>
      </c>
      <c r="J137" s="107">
        <v>57</v>
      </c>
      <c r="K137" s="108">
        <v>-30.78</v>
      </c>
      <c r="L137" s="107">
        <v>94.929999999999993</v>
      </c>
      <c r="M137" s="108">
        <v>34.17</v>
      </c>
      <c r="N137" s="107">
        <v>136.82</v>
      </c>
      <c r="O137" s="108">
        <v>53.370000000000005</v>
      </c>
      <c r="P137" s="107">
        <v>77.22</v>
      </c>
      <c r="Q137" s="108">
        <v>79.540000000000006</v>
      </c>
      <c r="R137" s="107">
        <v>0</v>
      </c>
      <c r="S137" s="108">
        <v>0</v>
      </c>
      <c r="T137" s="107">
        <v>0</v>
      </c>
      <c r="U137" s="108">
        <v>0</v>
      </c>
      <c r="V137" s="107">
        <v>0</v>
      </c>
      <c r="W137" s="108">
        <v>0</v>
      </c>
      <c r="X137" s="107">
        <v>502.56</v>
      </c>
      <c r="Y137" s="108">
        <v>35.18</v>
      </c>
      <c r="Z137" s="107">
        <v>0</v>
      </c>
      <c r="AA137" s="108">
        <v>0</v>
      </c>
      <c r="AB137" s="107">
        <v>0</v>
      </c>
      <c r="AC137" s="108">
        <v>0</v>
      </c>
      <c r="AD137" s="107">
        <f t="shared" si="10"/>
        <v>171.48000000000002</v>
      </c>
      <c r="AE137" s="108">
        <f t="shared" si="11"/>
        <v>674.04</v>
      </c>
      <c r="AF137" s="109">
        <f t="shared" si="12"/>
        <v>0</v>
      </c>
      <c r="AG137" s="109">
        <f t="shared" si="13"/>
        <v>0</v>
      </c>
      <c r="AH137" s="11"/>
      <c r="AI137" s="110">
        <f t="shared" si="14"/>
        <v>0</v>
      </c>
      <c r="AJ137" s="111">
        <f t="shared" si="15"/>
        <v>1</v>
      </c>
      <c r="AK137" s="108">
        <f t="shared" si="16"/>
        <v>0</v>
      </c>
    </row>
    <row r="138" spans="1:37" x14ac:dyDescent="0.35">
      <c r="A138" s="112" t="s">
        <v>199</v>
      </c>
      <c r="B138" s="113" t="s">
        <v>200</v>
      </c>
      <c r="C138" s="114" t="s">
        <v>199</v>
      </c>
      <c r="D138" s="115" t="s">
        <v>200</v>
      </c>
      <c r="E138" s="116" t="str">
        <f t="shared" si="9"/>
        <v>U401U401</v>
      </c>
      <c r="F138" s="117" t="s">
        <v>158</v>
      </c>
      <c r="G138" s="118">
        <v>12</v>
      </c>
      <c r="H138" s="1"/>
      <c r="I138" s="119">
        <v>0</v>
      </c>
      <c r="J138" s="119">
        <v>0</v>
      </c>
      <c r="K138" s="120">
        <v>0</v>
      </c>
      <c r="L138" s="119">
        <v>0</v>
      </c>
      <c r="M138" s="120">
        <v>0</v>
      </c>
      <c r="N138" s="119">
        <v>0</v>
      </c>
      <c r="O138" s="120">
        <v>0</v>
      </c>
      <c r="P138" s="119">
        <v>0</v>
      </c>
      <c r="Q138" s="120">
        <v>0</v>
      </c>
      <c r="R138" s="119">
        <v>0</v>
      </c>
      <c r="S138" s="120">
        <v>0</v>
      </c>
      <c r="T138" s="119">
        <v>0</v>
      </c>
      <c r="U138" s="120">
        <v>0</v>
      </c>
      <c r="V138" s="119">
        <v>0</v>
      </c>
      <c r="W138" s="120">
        <v>0</v>
      </c>
      <c r="X138" s="119">
        <v>0</v>
      </c>
      <c r="Y138" s="120">
        <v>0</v>
      </c>
      <c r="Z138" s="119">
        <v>0</v>
      </c>
      <c r="AA138" s="120">
        <v>0</v>
      </c>
      <c r="AB138" s="119">
        <v>0</v>
      </c>
      <c r="AC138" s="120">
        <v>0</v>
      </c>
      <c r="AD138" s="119">
        <f t="shared" si="10"/>
        <v>0</v>
      </c>
      <c r="AE138" s="120">
        <f t="shared" si="11"/>
        <v>0</v>
      </c>
      <c r="AF138" s="121">
        <f t="shared" si="12"/>
        <v>943.75</v>
      </c>
      <c r="AG138" s="121">
        <f t="shared" si="13"/>
        <v>3515.25</v>
      </c>
      <c r="AH138" s="11"/>
      <c r="AI138" s="122">
        <f t="shared" si="14"/>
        <v>0</v>
      </c>
      <c r="AJ138" s="122">
        <f t="shared" si="15"/>
        <v>0</v>
      </c>
      <c r="AK138" s="120">
        <f t="shared" si="16"/>
        <v>0</v>
      </c>
    </row>
    <row r="139" spans="1:37" x14ac:dyDescent="0.35">
      <c r="A139" s="13" t="s">
        <v>201</v>
      </c>
      <c r="B139" s="14" t="s">
        <v>202</v>
      </c>
      <c r="C139" s="92" t="s">
        <v>201</v>
      </c>
      <c r="D139" s="93" t="s">
        <v>202</v>
      </c>
      <c r="E139" s="94" t="str">
        <f t="shared" si="9"/>
        <v>T045T045</v>
      </c>
      <c r="F139" s="95" t="s">
        <v>158</v>
      </c>
      <c r="G139" s="96">
        <v>14</v>
      </c>
      <c r="H139" s="1"/>
      <c r="I139" s="82">
        <v>0</v>
      </c>
      <c r="J139" s="82">
        <v>0</v>
      </c>
      <c r="K139" s="83">
        <v>0</v>
      </c>
      <c r="L139" s="82">
        <v>0</v>
      </c>
      <c r="M139" s="83">
        <v>0</v>
      </c>
      <c r="N139" s="82">
        <v>0</v>
      </c>
      <c r="O139" s="83">
        <v>0</v>
      </c>
      <c r="P139" s="82">
        <v>0</v>
      </c>
      <c r="Q139" s="83">
        <v>0</v>
      </c>
      <c r="R139" s="82">
        <v>0</v>
      </c>
      <c r="S139" s="83">
        <v>0</v>
      </c>
      <c r="T139" s="82">
        <v>0</v>
      </c>
      <c r="U139" s="83">
        <v>0</v>
      </c>
      <c r="V139" s="82">
        <v>0</v>
      </c>
      <c r="W139" s="83">
        <v>0</v>
      </c>
      <c r="X139" s="82">
        <v>0</v>
      </c>
      <c r="Y139" s="83">
        <v>0</v>
      </c>
      <c r="Z139" s="82">
        <v>0</v>
      </c>
      <c r="AA139" s="83">
        <v>0</v>
      </c>
      <c r="AB139" s="82">
        <v>0</v>
      </c>
      <c r="AC139" s="83">
        <v>0</v>
      </c>
      <c r="AD139" s="82">
        <f t="shared" si="10"/>
        <v>0</v>
      </c>
      <c r="AE139" s="83">
        <f t="shared" si="11"/>
        <v>0</v>
      </c>
      <c r="AF139" s="97">
        <f t="shared" si="12"/>
        <v>0</v>
      </c>
      <c r="AG139" s="97">
        <f t="shared" si="13"/>
        <v>0</v>
      </c>
      <c r="AH139" s="11"/>
      <c r="AI139" s="84">
        <f t="shared" si="14"/>
        <v>796.49</v>
      </c>
      <c r="AJ139" s="84">
        <f t="shared" si="15"/>
        <v>0</v>
      </c>
      <c r="AK139" s="98">
        <f t="shared" si="16"/>
        <v>1</v>
      </c>
    </row>
    <row r="140" spans="1:37" x14ac:dyDescent="0.35">
      <c r="A140" s="13" t="s">
        <v>203</v>
      </c>
      <c r="B140" s="14" t="s">
        <v>204</v>
      </c>
      <c r="C140" s="92" t="s">
        <v>203</v>
      </c>
      <c r="D140" s="93" t="s">
        <v>204</v>
      </c>
      <c r="E140" s="94" t="str">
        <f t="shared" si="9"/>
        <v>T096T096</v>
      </c>
      <c r="F140" s="95" t="s">
        <v>158</v>
      </c>
      <c r="G140" s="96">
        <v>14</v>
      </c>
      <c r="H140" s="1"/>
      <c r="I140" s="82">
        <v>0</v>
      </c>
      <c r="J140" s="82">
        <v>0</v>
      </c>
      <c r="K140" s="83">
        <v>0</v>
      </c>
      <c r="L140" s="82">
        <v>0</v>
      </c>
      <c r="M140" s="83">
        <v>0</v>
      </c>
      <c r="N140" s="82">
        <v>0</v>
      </c>
      <c r="O140" s="83">
        <v>0</v>
      </c>
      <c r="P140" s="82">
        <v>0</v>
      </c>
      <c r="Q140" s="83">
        <v>0</v>
      </c>
      <c r="R140" s="82">
        <v>0</v>
      </c>
      <c r="S140" s="83">
        <v>0</v>
      </c>
      <c r="T140" s="82">
        <v>0</v>
      </c>
      <c r="U140" s="83">
        <v>0</v>
      </c>
      <c r="V140" s="82">
        <v>0</v>
      </c>
      <c r="W140" s="83">
        <v>0</v>
      </c>
      <c r="X140" s="82">
        <v>0</v>
      </c>
      <c r="Y140" s="83">
        <v>0</v>
      </c>
      <c r="Z140" s="82">
        <v>0</v>
      </c>
      <c r="AA140" s="83">
        <v>0</v>
      </c>
      <c r="AB140" s="82">
        <v>0</v>
      </c>
      <c r="AC140" s="83">
        <v>0</v>
      </c>
      <c r="AD140" s="82">
        <f t="shared" si="10"/>
        <v>0</v>
      </c>
      <c r="AE140" s="83">
        <f t="shared" si="11"/>
        <v>0</v>
      </c>
      <c r="AF140" s="97">
        <f t="shared" si="12"/>
        <v>0</v>
      </c>
      <c r="AG140" s="97">
        <f t="shared" si="13"/>
        <v>0</v>
      </c>
      <c r="AH140" s="11"/>
      <c r="AI140" s="84">
        <f t="shared" si="14"/>
        <v>1151.05</v>
      </c>
      <c r="AJ140" s="84">
        <f t="shared" si="15"/>
        <v>0</v>
      </c>
      <c r="AK140" s="98">
        <f t="shared" si="16"/>
        <v>1</v>
      </c>
    </row>
    <row r="141" spans="1:37" x14ac:dyDescent="0.35">
      <c r="A141" s="13" t="s">
        <v>205</v>
      </c>
      <c r="B141" s="14" t="s">
        <v>206</v>
      </c>
      <c r="C141" s="92" t="s">
        <v>205</v>
      </c>
      <c r="D141" s="93" t="s">
        <v>206</v>
      </c>
      <c r="E141" s="94" t="str">
        <f t="shared" si="9"/>
        <v>T178T178</v>
      </c>
      <c r="F141" s="95" t="s">
        <v>158</v>
      </c>
      <c r="G141" s="96">
        <v>14</v>
      </c>
      <c r="H141" s="1"/>
      <c r="I141" s="82">
        <v>0</v>
      </c>
      <c r="J141" s="82">
        <v>0</v>
      </c>
      <c r="K141" s="83">
        <v>0</v>
      </c>
      <c r="L141" s="82">
        <v>0</v>
      </c>
      <c r="M141" s="83">
        <v>0</v>
      </c>
      <c r="N141" s="82">
        <v>0</v>
      </c>
      <c r="O141" s="83">
        <v>0</v>
      </c>
      <c r="P141" s="82">
        <v>0</v>
      </c>
      <c r="Q141" s="83">
        <v>0</v>
      </c>
      <c r="R141" s="82">
        <v>0</v>
      </c>
      <c r="S141" s="83">
        <v>0</v>
      </c>
      <c r="T141" s="82">
        <v>0</v>
      </c>
      <c r="U141" s="83">
        <v>0</v>
      </c>
      <c r="V141" s="82">
        <v>0</v>
      </c>
      <c r="W141" s="83">
        <v>0</v>
      </c>
      <c r="X141" s="82">
        <v>0</v>
      </c>
      <c r="Y141" s="83">
        <v>0</v>
      </c>
      <c r="Z141" s="82">
        <v>0</v>
      </c>
      <c r="AA141" s="83">
        <v>0</v>
      </c>
      <c r="AB141" s="82">
        <v>0</v>
      </c>
      <c r="AC141" s="83">
        <v>0</v>
      </c>
      <c r="AD141" s="82">
        <f t="shared" si="10"/>
        <v>0</v>
      </c>
      <c r="AE141" s="83">
        <f t="shared" si="11"/>
        <v>0</v>
      </c>
      <c r="AF141" s="97">
        <f t="shared" si="12"/>
        <v>0</v>
      </c>
      <c r="AG141" s="97">
        <f t="shared" si="13"/>
        <v>0</v>
      </c>
      <c r="AH141" s="11"/>
      <c r="AI141" s="84">
        <f t="shared" si="14"/>
        <v>150.57999999999998</v>
      </c>
      <c r="AJ141" s="84">
        <f t="shared" si="15"/>
        <v>0</v>
      </c>
      <c r="AK141" s="98">
        <f t="shared" si="16"/>
        <v>1</v>
      </c>
    </row>
    <row r="142" spans="1:37" x14ac:dyDescent="0.35">
      <c r="A142" s="13" t="s">
        <v>207</v>
      </c>
      <c r="B142" s="14" t="s">
        <v>208</v>
      </c>
      <c r="C142" s="92" t="s">
        <v>207</v>
      </c>
      <c r="D142" s="93" t="s">
        <v>208</v>
      </c>
      <c r="E142" s="94" t="str">
        <f t="shared" si="9"/>
        <v>T186T186</v>
      </c>
      <c r="F142" s="95" t="s">
        <v>158</v>
      </c>
      <c r="G142" s="96">
        <v>14</v>
      </c>
      <c r="H142" s="1"/>
      <c r="I142" s="82">
        <v>0</v>
      </c>
      <c r="J142" s="82">
        <v>0</v>
      </c>
      <c r="K142" s="83">
        <v>0</v>
      </c>
      <c r="L142" s="82">
        <v>0</v>
      </c>
      <c r="M142" s="83">
        <v>0</v>
      </c>
      <c r="N142" s="82">
        <v>0</v>
      </c>
      <c r="O142" s="83">
        <v>0</v>
      </c>
      <c r="P142" s="82">
        <v>0</v>
      </c>
      <c r="Q142" s="83">
        <v>0</v>
      </c>
      <c r="R142" s="82">
        <v>0</v>
      </c>
      <c r="S142" s="83">
        <v>0</v>
      </c>
      <c r="T142" s="82">
        <v>0</v>
      </c>
      <c r="U142" s="83">
        <v>0</v>
      </c>
      <c r="V142" s="82">
        <v>0</v>
      </c>
      <c r="W142" s="83">
        <v>0</v>
      </c>
      <c r="X142" s="82">
        <v>0</v>
      </c>
      <c r="Y142" s="83">
        <v>0</v>
      </c>
      <c r="Z142" s="82">
        <v>0</v>
      </c>
      <c r="AA142" s="83">
        <v>0</v>
      </c>
      <c r="AB142" s="82">
        <v>0</v>
      </c>
      <c r="AC142" s="83">
        <v>0</v>
      </c>
      <c r="AD142" s="82">
        <f t="shared" si="10"/>
        <v>0</v>
      </c>
      <c r="AE142" s="83">
        <f t="shared" si="11"/>
        <v>0</v>
      </c>
      <c r="AF142" s="97">
        <f t="shared" si="12"/>
        <v>0</v>
      </c>
      <c r="AG142" s="97">
        <f t="shared" si="13"/>
        <v>0</v>
      </c>
      <c r="AH142" s="11"/>
      <c r="AI142" s="84">
        <f t="shared" si="14"/>
        <v>1578.3899999999999</v>
      </c>
      <c r="AJ142" s="84">
        <f t="shared" si="15"/>
        <v>0</v>
      </c>
      <c r="AK142" s="98">
        <f t="shared" si="16"/>
        <v>1</v>
      </c>
    </row>
    <row r="143" spans="1:37" x14ac:dyDescent="0.35">
      <c r="A143" s="13" t="s">
        <v>209</v>
      </c>
      <c r="B143" s="14" t="s">
        <v>210</v>
      </c>
      <c r="C143" s="92" t="s">
        <v>209</v>
      </c>
      <c r="D143" s="93" t="s">
        <v>210</v>
      </c>
      <c r="E143" s="94" t="str">
        <f t="shared" si="9"/>
        <v>T244T244</v>
      </c>
      <c r="F143" s="95" t="s">
        <v>158</v>
      </c>
      <c r="G143" s="96">
        <v>14</v>
      </c>
      <c r="H143" s="1"/>
      <c r="I143" s="82">
        <v>0</v>
      </c>
      <c r="J143" s="82">
        <v>0</v>
      </c>
      <c r="K143" s="83">
        <v>0</v>
      </c>
      <c r="L143" s="82">
        <v>0</v>
      </c>
      <c r="M143" s="83">
        <v>0</v>
      </c>
      <c r="N143" s="82">
        <v>0</v>
      </c>
      <c r="O143" s="83">
        <v>0</v>
      </c>
      <c r="P143" s="82">
        <v>0</v>
      </c>
      <c r="Q143" s="83">
        <v>0</v>
      </c>
      <c r="R143" s="82">
        <v>0</v>
      </c>
      <c r="S143" s="83">
        <v>0</v>
      </c>
      <c r="T143" s="82">
        <v>0</v>
      </c>
      <c r="U143" s="83">
        <v>0</v>
      </c>
      <c r="V143" s="82">
        <v>0</v>
      </c>
      <c r="W143" s="83">
        <v>0</v>
      </c>
      <c r="X143" s="82">
        <v>0</v>
      </c>
      <c r="Y143" s="83">
        <v>0</v>
      </c>
      <c r="Z143" s="82">
        <v>0</v>
      </c>
      <c r="AA143" s="83">
        <v>0</v>
      </c>
      <c r="AB143" s="82">
        <v>0</v>
      </c>
      <c r="AC143" s="83">
        <v>0</v>
      </c>
      <c r="AD143" s="82">
        <f t="shared" si="10"/>
        <v>0</v>
      </c>
      <c r="AE143" s="83">
        <f t="shared" si="11"/>
        <v>0</v>
      </c>
      <c r="AF143" s="97">
        <f t="shared" si="12"/>
        <v>0</v>
      </c>
      <c r="AG143" s="97">
        <f t="shared" si="13"/>
        <v>0</v>
      </c>
      <c r="AH143" s="11"/>
      <c r="AI143" s="84">
        <f t="shared" si="14"/>
        <v>2007</v>
      </c>
      <c r="AJ143" s="84">
        <f t="shared" si="15"/>
        <v>0</v>
      </c>
      <c r="AK143" s="98">
        <f t="shared" si="16"/>
        <v>1</v>
      </c>
    </row>
    <row r="144" spans="1:37" x14ac:dyDescent="0.35">
      <c r="A144" s="99" t="s">
        <v>201</v>
      </c>
      <c r="B144" s="100" t="s">
        <v>202</v>
      </c>
      <c r="C144" s="101" t="s">
        <v>211</v>
      </c>
      <c r="D144" s="102" t="s">
        <v>212</v>
      </c>
      <c r="E144" s="103" t="str">
        <f t="shared" si="9"/>
        <v>U056T045</v>
      </c>
      <c r="F144" s="104" t="s">
        <v>158</v>
      </c>
      <c r="G144" s="105">
        <v>14</v>
      </c>
      <c r="H144" s="106"/>
      <c r="I144" s="107">
        <v>589.29</v>
      </c>
      <c r="J144" s="107">
        <v>64.3</v>
      </c>
      <c r="K144" s="108">
        <v>-34.72</v>
      </c>
      <c r="L144" s="107">
        <v>116.00999999999999</v>
      </c>
      <c r="M144" s="108">
        <v>41.77</v>
      </c>
      <c r="N144" s="107">
        <v>188.75</v>
      </c>
      <c r="O144" s="108">
        <v>73.61</v>
      </c>
      <c r="P144" s="107">
        <v>113.18</v>
      </c>
      <c r="Q144" s="108">
        <v>116.58</v>
      </c>
      <c r="R144" s="107">
        <v>4</v>
      </c>
      <c r="S144" s="108">
        <v>9.9600000000000009</v>
      </c>
      <c r="T144" s="107">
        <v>0</v>
      </c>
      <c r="U144" s="108">
        <v>0</v>
      </c>
      <c r="V144" s="107">
        <v>0</v>
      </c>
      <c r="W144" s="108">
        <v>0</v>
      </c>
      <c r="X144" s="107">
        <v>0</v>
      </c>
      <c r="Y144" s="108">
        <v>0</v>
      </c>
      <c r="Z144" s="107">
        <v>0</v>
      </c>
      <c r="AA144" s="108">
        <v>0</v>
      </c>
      <c r="AB144" s="107">
        <v>0</v>
      </c>
      <c r="AC144" s="108">
        <v>0</v>
      </c>
      <c r="AD144" s="107">
        <f t="shared" si="10"/>
        <v>207.20000000000002</v>
      </c>
      <c r="AE144" s="108">
        <f t="shared" si="11"/>
        <v>796.49</v>
      </c>
      <c r="AF144" s="109">
        <f t="shared" si="12"/>
        <v>0</v>
      </c>
      <c r="AG144" s="109">
        <f t="shared" si="13"/>
        <v>0</v>
      </c>
      <c r="AH144" s="11"/>
      <c r="AI144" s="110">
        <f t="shared" si="14"/>
        <v>0</v>
      </c>
      <c r="AJ144" s="111">
        <f t="shared" si="15"/>
        <v>1</v>
      </c>
      <c r="AK144" s="108">
        <f t="shared" si="16"/>
        <v>0</v>
      </c>
    </row>
    <row r="145" spans="1:37" x14ac:dyDescent="0.35">
      <c r="A145" s="99" t="s">
        <v>203</v>
      </c>
      <c r="B145" s="100" t="s">
        <v>204</v>
      </c>
      <c r="C145" s="101" t="s">
        <v>211</v>
      </c>
      <c r="D145" s="102" t="s">
        <v>212</v>
      </c>
      <c r="E145" s="103" t="str">
        <f t="shared" ref="E145:E208" si="17">C145&amp;A145</f>
        <v>U056T096</v>
      </c>
      <c r="F145" s="104" t="s">
        <v>158</v>
      </c>
      <c r="G145" s="105">
        <v>14</v>
      </c>
      <c r="H145" s="106"/>
      <c r="I145" s="107">
        <v>798.31999999999994</v>
      </c>
      <c r="J145" s="107">
        <v>83</v>
      </c>
      <c r="K145" s="108">
        <v>-44.82</v>
      </c>
      <c r="L145" s="107">
        <v>161.38</v>
      </c>
      <c r="M145" s="108">
        <v>58.099999999999994</v>
      </c>
      <c r="N145" s="107">
        <v>263.94</v>
      </c>
      <c r="O145" s="108">
        <v>102.95</v>
      </c>
      <c r="P145" s="107">
        <v>205.44</v>
      </c>
      <c r="Q145" s="108">
        <v>211.6</v>
      </c>
      <c r="R145" s="107">
        <v>10</v>
      </c>
      <c r="S145" s="108">
        <v>24.9</v>
      </c>
      <c r="T145" s="107">
        <v>0</v>
      </c>
      <c r="U145" s="108">
        <v>0</v>
      </c>
      <c r="V145" s="107">
        <v>0</v>
      </c>
      <c r="W145" s="108">
        <v>0</v>
      </c>
      <c r="X145" s="107">
        <v>0</v>
      </c>
      <c r="Y145" s="108">
        <v>0</v>
      </c>
      <c r="Z145" s="107">
        <v>0</v>
      </c>
      <c r="AA145" s="108">
        <v>0</v>
      </c>
      <c r="AB145" s="107">
        <v>0</v>
      </c>
      <c r="AC145" s="108">
        <v>0</v>
      </c>
      <c r="AD145" s="107">
        <f t="shared" ref="AD145:AD208" si="18">K145+M145+O145+Q145+S145+U145+W145+Y145+AA145+AC145</f>
        <v>352.72999999999996</v>
      </c>
      <c r="AE145" s="108">
        <f t="shared" ref="AE145:AE208" si="19">SUM(I145+AD145)</f>
        <v>1151.05</v>
      </c>
      <c r="AF145" s="109">
        <f t="shared" ref="AF145:AF208" si="20">IF(LEFT($C145,1)="T",SUMIF($C$17:$C$574,$C145,$AD$17:$AD$574),IF(LEFT($A145,1)="U",SUMIF($C$17:$C$574,$A145,$AD$17:$AD$574),0))</f>
        <v>0</v>
      </c>
      <c r="AG145" s="109">
        <f t="shared" ref="AG145:AG208" si="21">IF(LEFT($C145,1)="T",SUMIF($C$17:$C$574,$C145,$AE$17:$AE$574),IF(LEFT($A145,1)="U",SUMIF($C$17:$C$574,$A145,$AE$17:$AE$574),0))</f>
        <v>0</v>
      </c>
      <c r="AH145" s="11"/>
      <c r="AI145" s="110">
        <f t="shared" si="14"/>
        <v>0</v>
      </c>
      <c r="AJ145" s="111">
        <f t="shared" si="15"/>
        <v>1</v>
      </c>
      <c r="AK145" s="108">
        <f t="shared" si="16"/>
        <v>0</v>
      </c>
    </row>
    <row r="146" spans="1:37" x14ac:dyDescent="0.35">
      <c r="A146" s="99" t="s">
        <v>205</v>
      </c>
      <c r="B146" s="100" t="s">
        <v>206</v>
      </c>
      <c r="C146" s="101" t="s">
        <v>211</v>
      </c>
      <c r="D146" s="102" t="s">
        <v>212</v>
      </c>
      <c r="E146" s="103" t="str">
        <f t="shared" si="17"/>
        <v>U056T178</v>
      </c>
      <c r="F146" s="104" t="s">
        <v>158</v>
      </c>
      <c r="G146" s="105">
        <v>14</v>
      </c>
      <c r="H146" s="106"/>
      <c r="I146" s="107">
        <v>111.03</v>
      </c>
      <c r="J146" s="107">
        <v>10</v>
      </c>
      <c r="K146" s="108">
        <v>-5.4</v>
      </c>
      <c r="L146" s="107">
        <v>21</v>
      </c>
      <c r="M146" s="108">
        <v>7.5600000000000005</v>
      </c>
      <c r="N146" s="107">
        <v>29.85</v>
      </c>
      <c r="O146" s="108">
        <v>11.64</v>
      </c>
      <c r="P146" s="107">
        <v>25</v>
      </c>
      <c r="Q146" s="108">
        <v>25.75</v>
      </c>
      <c r="R146" s="107">
        <v>0</v>
      </c>
      <c r="S146" s="108">
        <v>0</v>
      </c>
      <c r="T146" s="107">
        <v>0</v>
      </c>
      <c r="U146" s="108">
        <v>0</v>
      </c>
      <c r="V146" s="107">
        <v>0</v>
      </c>
      <c r="W146" s="108">
        <v>0</v>
      </c>
      <c r="X146" s="107">
        <v>0</v>
      </c>
      <c r="Y146" s="108">
        <v>0</v>
      </c>
      <c r="Z146" s="107">
        <v>0</v>
      </c>
      <c r="AA146" s="108">
        <v>0</v>
      </c>
      <c r="AB146" s="107">
        <v>0</v>
      </c>
      <c r="AC146" s="108">
        <v>0</v>
      </c>
      <c r="AD146" s="107">
        <f t="shared" si="18"/>
        <v>39.549999999999997</v>
      </c>
      <c r="AE146" s="108">
        <f t="shared" si="19"/>
        <v>150.57999999999998</v>
      </c>
      <c r="AF146" s="109">
        <f t="shared" si="20"/>
        <v>0</v>
      </c>
      <c r="AG146" s="109">
        <f t="shared" si="21"/>
        <v>0</v>
      </c>
      <c r="AH146" s="11"/>
      <c r="AI146" s="110">
        <f t="shared" ref="AI146:AI209" si="22">IF(LEFT($C146,1)="T",SUMIF($A$17:$A$575,$A146,$AE$17:$AE$575),0)</f>
        <v>0</v>
      </c>
      <c r="AJ146" s="111">
        <f t="shared" ref="AJ146:AJ209" si="23">IF(AND($H146=1,$I146&gt;0),ROUND(SUMIFS($AE$17:$AE$574,$H$17:$H$574,"&gt;0",$C$17:$C$574,$C146)/SUMIFS($AE$17:$AE$574, $H$17:$H$574,"&gt;0",$G$17:$G$574,$G146),4),IF($I146&gt;0,ROUND($AE146/SUMIF($A$17:$A$574,$A146,$AI$17:$AI$574),4),0))</f>
        <v>1</v>
      </c>
      <c r="AK146" s="108">
        <f t="shared" ref="AK146:AK209" si="24">SUMIF($A$17:$A$574,$C146,$AJ$17:$AJ$574)</f>
        <v>0</v>
      </c>
    </row>
    <row r="147" spans="1:37" x14ac:dyDescent="0.35">
      <c r="A147" s="99" t="s">
        <v>207</v>
      </c>
      <c r="B147" s="100" t="s">
        <v>208</v>
      </c>
      <c r="C147" s="101" t="s">
        <v>211</v>
      </c>
      <c r="D147" s="102" t="s">
        <v>212</v>
      </c>
      <c r="E147" s="103" t="str">
        <f t="shared" si="17"/>
        <v>U056T186</v>
      </c>
      <c r="F147" s="104" t="s">
        <v>158</v>
      </c>
      <c r="G147" s="105">
        <v>14</v>
      </c>
      <c r="H147" s="106"/>
      <c r="I147" s="107">
        <v>1142.8499999999999</v>
      </c>
      <c r="J147" s="107">
        <v>111.61</v>
      </c>
      <c r="K147" s="108">
        <v>-60.269999999999996</v>
      </c>
      <c r="L147" s="107">
        <v>239.39</v>
      </c>
      <c r="M147" s="108">
        <v>86.179999999999993</v>
      </c>
      <c r="N147" s="107">
        <v>344.40999999999997</v>
      </c>
      <c r="O147" s="108">
        <v>134.32</v>
      </c>
      <c r="P147" s="107">
        <v>199.60000000000002</v>
      </c>
      <c r="Q147" s="108">
        <v>205.59</v>
      </c>
      <c r="R147" s="107">
        <v>28</v>
      </c>
      <c r="S147" s="108">
        <v>69.72</v>
      </c>
      <c r="T147" s="107">
        <v>0</v>
      </c>
      <c r="U147" s="108">
        <v>0</v>
      </c>
      <c r="V147" s="107">
        <v>0</v>
      </c>
      <c r="W147" s="108">
        <v>0</v>
      </c>
      <c r="X147" s="107">
        <v>0</v>
      </c>
      <c r="Y147" s="108">
        <v>0</v>
      </c>
      <c r="Z147" s="107">
        <v>0</v>
      </c>
      <c r="AA147" s="108">
        <v>0</v>
      </c>
      <c r="AB147" s="107">
        <v>0</v>
      </c>
      <c r="AC147" s="108">
        <v>0</v>
      </c>
      <c r="AD147" s="107">
        <f t="shared" si="18"/>
        <v>435.53999999999996</v>
      </c>
      <c r="AE147" s="108">
        <f t="shared" si="19"/>
        <v>1578.3899999999999</v>
      </c>
      <c r="AF147" s="109">
        <f t="shared" si="20"/>
        <v>0</v>
      </c>
      <c r="AG147" s="109">
        <f t="shared" si="21"/>
        <v>0</v>
      </c>
      <c r="AH147" s="11"/>
      <c r="AI147" s="110">
        <f t="shared" si="22"/>
        <v>0</v>
      </c>
      <c r="AJ147" s="111">
        <f t="shared" si="23"/>
        <v>1</v>
      </c>
      <c r="AK147" s="108">
        <f t="shared" si="24"/>
        <v>0</v>
      </c>
    </row>
    <row r="148" spans="1:37" x14ac:dyDescent="0.35">
      <c r="A148" s="99" t="s">
        <v>209</v>
      </c>
      <c r="B148" s="100" t="s">
        <v>210</v>
      </c>
      <c r="C148" s="101" t="s">
        <v>211</v>
      </c>
      <c r="D148" s="102" t="s">
        <v>212</v>
      </c>
      <c r="E148" s="103" t="str">
        <f t="shared" si="17"/>
        <v>U056T244</v>
      </c>
      <c r="F148" s="104" t="s">
        <v>158</v>
      </c>
      <c r="G148" s="105">
        <v>14</v>
      </c>
      <c r="H148" s="106"/>
      <c r="I148" s="107">
        <v>1389.26</v>
      </c>
      <c r="J148" s="107">
        <v>145.47999999999999</v>
      </c>
      <c r="K148" s="108">
        <v>-78.56</v>
      </c>
      <c r="L148" s="107">
        <v>292.99</v>
      </c>
      <c r="M148" s="108">
        <v>105.47</v>
      </c>
      <c r="N148" s="107">
        <v>408.82</v>
      </c>
      <c r="O148" s="108">
        <v>159.44</v>
      </c>
      <c r="P148" s="107">
        <v>268.94</v>
      </c>
      <c r="Q148" s="108">
        <v>277.01</v>
      </c>
      <c r="R148" s="107">
        <v>62</v>
      </c>
      <c r="S148" s="108">
        <v>154.38</v>
      </c>
      <c r="T148" s="107">
        <v>0</v>
      </c>
      <c r="U148" s="108">
        <v>0</v>
      </c>
      <c r="V148" s="107">
        <v>0</v>
      </c>
      <c r="W148" s="108">
        <v>0</v>
      </c>
      <c r="X148" s="107">
        <v>0</v>
      </c>
      <c r="Y148" s="108">
        <v>0</v>
      </c>
      <c r="Z148" s="107">
        <v>0</v>
      </c>
      <c r="AA148" s="108">
        <v>0</v>
      </c>
      <c r="AB148" s="107">
        <v>0</v>
      </c>
      <c r="AC148" s="108">
        <v>0</v>
      </c>
      <c r="AD148" s="107">
        <f t="shared" si="18"/>
        <v>617.74</v>
      </c>
      <c r="AE148" s="108">
        <f t="shared" si="19"/>
        <v>2007</v>
      </c>
      <c r="AF148" s="109">
        <f t="shared" si="20"/>
        <v>0</v>
      </c>
      <c r="AG148" s="109">
        <f t="shared" si="21"/>
        <v>0</v>
      </c>
      <c r="AH148" s="11"/>
      <c r="AI148" s="110">
        <f t="shared" si="22"/>
        <v>0</v>
      </c>
      <c r="AJ148" s="111">
        <f t="shared" si="23"/>
        <v>1</v>
      </c>
      <c r="AK148" s="108">
        <f t="shared" si="24"/>
        <v>0</v>
      </c>
    </row>
    <row r="149" spans="1:37" x14ac:dyDescent="0.35">
      <c r="A149" s="112" t="s">
        <v>211</v>
      </c>
      <c r="B149" s="113" t="s">
        <v>213</v>
      </c>
      <c r="C149" s="114" t="s">
        <v>211</v>
      </c>
      <c r="D149" s="115" t="s">
        <v>212</v>
      </c>
      <c r="E149" s="116" t="str">
        <f t="shared" si="17"/>
        <v>U056U056</v>
      </c>
      <c r="F149" s="117" t="s">
        <v>158</v>
      </c>
      <c r="G149" s="118">
        <v>14</v>
      </c>
      <c r="H149" s="1"/>
      <c r="I149" s="119">
        <v>0</v>
      </c>
      <c r="J149" s="119">
        <v>0</v>
      </c>
      <c r="K149" s="120">
        <v>0</v>
      </c>
      <c r="L149" s="119">
        <v>0</v>
      </c>
      <c r="M149" s="120">
        <v>0</v>
      </c>
      <c r="N149" s="119">
        <v>0</v>
      </c>
      <c r="O149" s="120">
        <v>0</v>
      </c>
      <c r="P149" s="119">
        <v>0</v>
      </c>
      <c r="Q149" s="120">
        <v>0</v>
      </c>
      <c r="R149" s="119">
        <v>0</v>
      </c>
      <c r="S149" s="120">
        <v>0</v>
      </c>
      <c r="T149" s="119">
        <v>0</v>
      </c>
      <c r="U149" s="120">
        <v>0</v>
      </c>
      <c r="V149" s="119">
        <v>0</v>
      </c>
      <c r="W149" s="120">
        <v>0</v>
      </c>
      <c r="X149" s="119">
        <v>0</v>
      </c>
      <c r="Y149" s="120">
        <v>0</v>
      </c>
      <c r="Z149" s="119">
        <v>0</v>
      </c>
      <c r="AA149" s="120">
        <v>0</v>
      </c>
      <c r="AB149" s="119">
        <v>0</v>
      </c>
      <c r="AC149" s="120">
        <v>0</v>
      </c>
      <c r="AD149" s="119">
        <f t="shared" si="18"/>
        <v>0</v>
      </c>
      <c r="AE149" s="120">
        <f t="shared" si="19"/>
        <v>0</v>
      </c>
      <c r="AF149" s="121">
        <f t="shared" si="20"/>
        <v>1652.76</v>
      </c>
      <c r="AG149" s="121">
        <f t="shared" si="21"/>
        <v>5683.51</v>
      </c>
      <c r="AH149" s="11"/>
      <c r="AI149" s="122">
        <f t="shared" si="22"/>
        <v>0</v>
      </c>
      <c r="AJ149" s="122">
        <f t="shared" si="23"/>
        <v>0</v>
      </c>
      <c r="AK149" s="120">
        <f t="shared" si="24"/>
        <v>0</v>
      </c>
    </row>
    <row r="150" spans="1:37" x14ac:dyDescent="0.35">
      <c r="A150" s="13" t="s">
        <v>214</v>
      </c>
      <c r="B150" s="14" t="s">
        <v>215</v>
      </c>
      <c r="C150" s="92" t="s">
        <v>214</v>
      </c>
      <c r="D150" s="93" t="s">
        <v>215</v>
      </c>
      <c r="E150" s="94" t="str">
        <f t="shared" si="17"/>
        <v>T037T037</v>
      </c>
      <c r="F150" s="95" t="s">
        <v>158</v>
      </c>
      <c r="G150" s="96">
        <v>15</v>
      </c>
      <c r="H150" s="1"/>
      <c r="I150" s="82">
        <v>3448.82</v>
      </c>
      <c r="J150" s="82">
        <v>390.03</v>
      </c>
      <c r="K150" s="83">
        <v>-210.62</v>
      </c>
      <c r="L150" s="82">
        <v>688.97</v>
      </c>
      <c r="M150" s="83">
        <v>248.02999999999997</v>
      </c>
      <c r="N150" s="82">
        <v>954.7299999999999</v>
      </c>
      <c r="O150" s="83">
        <v>372.34</v>
      </c>
      <c r="P150" s="82">
        <v>1807.8699999999997</v>
      </c>
      <c r="Q150" s="83">
        <v>1862.11</v>
      </c>
      <c r="R150" s="82">
        <v>502.55</v>
      </c>
      <c r="S150" s="83">
        <v>1251.3499999999999</v>
      </c>
      <c r="T150" s="82">
        <v>0</v>
      </c>
      <c r="U150" s="83">
        <v>0</v>
      </c>
      <c r="V150" s="82">
        <v>0</v>
      </c>
      <c r="W150" s="83">
        <v>0</v>
      </c>
      <c r="X150" s="82">
        <v>0</v>
      </c>
      <c r="Y150" s="83">
        <v>0</v>
      </c>
      <c r="Z150" s="82">
        <v>0</v>
      </c>
      <c r="AA150" s="83">
        <v>0</v>
      </c>
      <c r="AB150" s="82">
        <v>0</v>
      </c>
      <c r="AC150" s="83">
        <v>0</v>
      </c>
      <c r="AD150" s="82">
        <f t="shared" si="18"/>
        <v>3523.2099999999996</v>
      </c>
      <c r="AE150" s="83">
        <f t="shared" si="19"/>
        <v>6972.03</v>
      </c>
      <c r="AF150" s="97">
        <f t="shared" si="20"/>
        <v>3523.2099999999996</v>
      </c>
      <c r="AG150" s="97">
        <f t="shared" si="21"/>
        <v>6972.03</v>
      </c>
      <c r="AH150" s="11"/>
      <c r="AI150" s="84">
        <f t="shared" si="22"/>
        <v>6972.03</v>
      </c>
      <c r="AJ150" s="124">
        <f t="shared" si="23"/>
        <v>1</v>
      </c>
      <c r="AK150" s="98">
        <f t="shared" si="24"/>
        <v>1</v>
      </c>
    </row>
    <row r="151" spans="1:37" x14ac:dyDescent="0.35">
      <c r="A151" s="13" t="s">
        <v>216</v>
      </c>
      <c r="B151" s="155" t="s">
        <v>217</v>
      </c>
      <c r="C151" s="92" t="s">
        <v>216</v>
      </c>
      <c r="D151" s="93" t="s">
        <v>217</v>
      </c>
      <c r="E151" s="94" t="str">
        <f t="shared" si="17"/>
        <v>T191T191</v>
      </c>
      <c r="F151" s="95" t="s">
        <v>158</v>
      </c>
      <c r="G151" s="96">
        <v>16</v>
      </c>
      <c r="H151" s="1"/>
      <c r="I151" s="82">
        <v>2550.12</v>
      </c>
      <c r="J151" s="82">
        <v>275.34000000000003</v>
      </c>
      <c r="K151" s="83">
        <v>-148.68</v>
      </c>
      <c r="L151" s="82">
        <v>540.81999999999994</v>
      </c>
      <c r="M151" s="83">
        <v>194.69</v>
      </c>
      <c r="N151" s="82">
        <v>702.90000000000009</v>
      </c>
      <c r="O151" s="83">
        <v>274.13</v>
      </c>
      <c r="P151" s="82">
        <v>738.86999999999989</v>
      </c>
      <c r="Q151" s="83">
        <v>761.04</v>
      </c>
      <c r="R151" s="82">
        <v>173.45000000000002</v>
      </c>
      <c r="S151" s="83">
        <v>431.89</v>
      </c>
      <c r="T151" s="82">
        <v>0</v>
      </c>
      <c r="U151" s="83">
        <v>0</v>
      </c>
      <c r="V151" s="82">
        <v>0</v>
      </c>
      <c r="W151" s="83">
        <v>0</v>
      </c>
      <c r="X151" s="82">
        <v>0</v>
      </c>
      <c r="Y151" s="83">
        <v>0</v>
      </c>
      <c r="Z151" s="82">
        <v>0</v>
      </c>
      <c r="AA151" s="83">
        <v>0</v>
      </c>
      <c r="AB151" s="82">
        <v>0</v>
      </c>
      <c r="AC151" s="83">
        <v>0</v>
      </c>
      <c r="AD151" s="82">
        <f t="shared" si="18"/>
        <v>1513.0699999999997</v>
      </c>
      <c r="AE151" s="83">
        <f t="shared" si="19"/>
        <v>4063.1899999999996</v>
      </c>
      <c r="AF151" s="97">
        <f t="shared" si="20"/>
        <v>1513.0699999999997</v>
      </c>
      <c r="AG151" s="97">
        <f t="shared" si="21"/>
        <v>4063.1899999999996</v>
      </c>
      <c r="AH151" s="11"/>
      <c r="AI151" s="84">
        <f t="shared" si="22"/>
        <v>4063.1899999999996</v>
      </c>
      <c r="AJ151" s="124">
        <f t="shared" si="23"/>
        <v>1</v>
      </c>
      <c r="AK151" s="98">
        <f t="shared" si="24"/>
        <v>1</v>
      </c>
    </row>
    <row r="152" spans="1:37" x14ac:dyDescent="0.35">
      <c r="A152" s="13" t="s">
        <v>218</v>
      </c>
      <c r="B152" s="14" t="s">
        <v>219</v>
      </c>
      <c r="C152" s="92" t="s">
        <v>218</v>
      </c>
      <c r="D152" s="93" t="s">
        <v>219</v>
      </c>
      <c r="E152" s="94" t="str">
        <f t="shared" si="17"/>
        <v>T249T249</v>
      </c>
      <c r="F152" s="95" t="s">
        <v>158</v>
      </c>
      <c r="G152" s="96">
        <v>17</v>
      </c>
      <c r="H152" s="1"/>
      <c r="I152" s="82">
        <v>770.89999999999986</v>
      </c>
      <c r="J152" s="82">
        <v>95.1</v>
      </c>
      <c r="K152" s="83">
        <v>-51.36</v>
      </c>
      <c r="L152" s="82">
        <v>148.55000000000001</v>
      </c>
      <c r="M152" s="83">
        <v>53.480000000000004</v>
      </c>
      <c r="N152" s="82">
        <v>203.79000000000002</v>
      </c>
      <c r="O152" s="83">
        <v>79.47</v>
      </c>
      <c r="P152" s="82">
        <v>563.17000000000007</v>
      </c>
      <c r="Q152" s="83">
        <v>580.07000000000005</v>
      </c>
      <c r="R152" s="82">
        <v>230.15</v>
      </c>
      <c r="S152" s="83">
        <v>573.07000000000005</v>
      </c>
      <c r="T152" s="82">
        <v>0</v>
      </c>
      <c r="U152" s="83">
        <v>0</v>
      </c>
      <c r="V152" s="82">
        <v>0</v>
      </c>
      <c r="W152" s="83">
        <v>0</v>
      </c>
      <c r="X152" s="82">
        <v>0</v>
      </c>
      <c r="Y152" s="83">
        <v>0</v>
      </c>
      <c r="Z152" s="82">
        <v>0</v>
      </c>
      <c r="AA152" s="83">
        <v>0</v>
      </c>
      <c r="AB152" s="82">
        <v>0</v>
      </c>
      <c r="AC152" s="83">
        <v>0</v>
      </c>
      <c r="AD152" s="82">
        <f t="shared" si="18"/>
        <v>1234.73</v>
      </c>
      <c r="AE152" s="83">
        <f t="shared" si="19"/>
        <v>2005.6299999999999</v>
      </c>
      <c r="AF152" s="97">
        <f t="shared" si="20"/>
        <v>1234.73</v>
      </c>
      <c r="AG152" s="97">
        <f t="shared" si="21"/>
        <v>2005.6299999999999</v>
      </c>
      <c r="AH152" s="11"/>
      <c r="AI152" s="84">
        <f t="shared" si="22"/>
        <v>2005.6299999999999</v>
      </c>
      <c r="AJ152" s="124">
        <f t="shared" si="23"/>
        <v>1</v>
      </c>
      <c r="AK152" s="98">
        <f t="shared" si="24"/>
        <v>1</v>
      </c>
    </row>
    <row r="153" spans="1:37" x14ac:dyDescent="0.35">
      <c r="A153" s="13" t="s">
        <v>220</v>
      </c>
      <c r="B153" s="14" t="s">
        <v>221</v>
      </c>
      <c r="C153" s="92" t="s">
        <v>220</v>
      </c>
      <c r="D153" s="93" t="s">
        <v>221</v>
      </c>
      <c r="E153" s="94" t="str">
        <f t="shared" si="17"/>
        <v>T021T021</v>
      </c>
      <c r="F153" s="95" t="s">
        <v>222</v>
      </c>
      <c r="G153" s="96">
        <v>19</v>
      </c>
      <c r="H153" s="1"/>
      <c r="I153" s="82">
        <v>0</v>
      </c>
      <c r="J153" s="82">
        <v>0</v>
      </c>
      <c r="K153" s="83">
        <v>0</v>
      </c>
      <c r="L153" s="82">
        <v>0</v>
      </c>
      <c r="M153" s="83">
        <v>0</v>
      </c>
      <c r="N153" s="82">
        <v>0</v>
      </c>
      <c r="O153" s="83">
        <v>0</v>
      </c>
      <c r="P153" s="82">
        <v>0</v>
      </c>
      <c r="Q153" s="83">
        <v>0</v>
      </c>
      <c r="R153" s="82">
        <v>0</v>
      </c>
      <c r="S153" s="83">
        <v>0</v>
      </c>
      <c r="T153" s="82">
        <v>0</v>
      </c>
      <c r="U153" s="83">
        <v>0</v>
      </c>
      <c r="V153" s="82">
        <v>0</v>
      </c>
      <c r="W153" s="83">
        <v>0</v>
      </c>
      <c r="X153" s="82">
        <v>0</v>
      </c>
      <c r="Y153" s="83">
        <v>0</v>
      </c>
      <c r="Z153" s="82">
        <v>0</v>
      </c>
      <c r="AA153" s="83">
        <v>0</v>
      </c>
      <c r="AB153" s="82">
        <v>0</v>
      </c>
      <c r="AC153" s="83">
        <v>0</v>
      </c>
      <c r="AD153" s="82">
        <f t="shared" si="18"/>
        <v>0</v>
      </c>
      <c r="AE153" s="83">
        <f t="shared" si="19"/>
        <v>0</v>
      </c>
      <c r="AF153" s="97">
        <f t="shared" si="20"/>
        <v>0</v>
      </c>
      <c r="AG153" s="97">
        <f t="shared" si="21"/>
        <v>0</v>
      </c>
      <c r="AH153" s="11"/>
      <c r="AI153" s="84">
        <f t="shared" si="22"/>
        <v>47.41</v>
      </c>
      <c r="AJ153" s="84">
        <f t="shared" si="23"/>
        <v>0</v>
      </c>
      <c r="AK153" s="98">
        <f t="shared" si="24"/>
        <v>1</v>
      </c>
    </row>
    <row r="154" spans="1:37" x14ac:dyDescent="0.35">
      <c r="A154" s="13" t="s">
        <v>223</v>
      </c>
      <c r="B154" s="14" t="s">
        <v>224</v>
      </c>
      <c r="C154" s="92" t="s">
        <v>223</v>
      </c>
      <c r="D154" s="93" t="s">
        <v>224</v>
      </c>
      <c r="E154" s="94" t="str">
        <f t="shared" si="17"/>
        <v>T035T035</v>
      </c>
      <c r="F154" s="95" t="s">
        <v>222</v>
      </c>
      <c r="G154" s="96">
        <v>19</v>
      </c>
      <c r="H154" s="1"/>
      <c r="I154" s="82">
        <v>0</v>
      </c>
      <c r="J154" s="82">
        <v>0</v>
      </c>
      <c r="K154" s="83">
        <v>0</v>
      </c>
      <c r="L154" s="82">
        <v>0</v>
      </c>
      <c r="M154" s="83">
        <v>0</v>
      </c>
      <c r="N154" s="82">
        <v>0</v>
      </c>
      <c r="O154" s="83">
        <v>0</v>
      </c>
      <c r="P154" s="82">
        <v>0</v>
      </c>
      <c r="Q154" s="83">
        <v>0</v>
      </c>
      <c r="R154" s="82">
        <v>0</v>
      </c>
      <c r="S154" s="83">
        <v>0</v>
      </c>
      <c r="T154" s="82">
        <v>0</v>
      </c>
      <c r="U154" s="83">
        <v>0</v>
      </c>
      <c r="V154" s="82">
        <v>0</v>
      </c>
      <c r="W154" s="83">
        <v>0</v>
      </c>
      <c r="X154" s="82">
        <v>0</v>
      </c>
      <c r="Y154" s="83">
        <v>0</v>
      </c>
      <c r="Z154" s="82">
        <v>0</v>
      </c>
      <c r="AA154" s="83">
        <v>0</v>
      </c>
      <c r="AB154" s="82">
        <v>0</v>
      </c>
      <c r="AC154" s="83">
        <v>0</v>
      </c>
      <c r="AD154" s="82">
        <f t="shared" si="18"/>
        <v>0</v>
      </c>
      <c r="AE154" s="83">
        <f t="shared" si="19"/>
        <v>0</v>
      </c>
      <c r="AF154" s="97">
        <f t="shared" si="20"/>
        <v>0</v>
      </c>
      <c r="AG154" s="97">
        <f t="shared" si="21"/>
        <v>0</v>
      </c>
      <c r="AH154" s="11"/>
      <c r="AI154" s="84">
        <f t="shared" si="22"/>
        <v>16.25</v>
      </c>
      <c r="AJ154" s="84">
        <f t="shared" si="23"/>
        <v>0</v>
      </c>
      <c r="AK154" s="98">
        <f t="shared" si="24"/>
        <v>1</v>
      </c>
    </row>
    <row r="155" spans="1:37" x14ac:dyDescent="0.35">
      <c r="A155" s="13" t="s">
        <v>225</v>
      </c>
      <c r="B155" s="14" t="s">
        <v>226</v>
      </c>
      <c r="C155" s="92" t="s">
        <v>225</v>
      </c>
      <c r="D155" s="93" t="s">
        <v>226</v>
      </c>
      <c r="E155" s="94" t="str">
        <f t="shared" si="17"/>
        <v>T041T041</v>
      </c>
      <c r="F155" s="95" t="s">
        <v>222</v>
      </c>
      <c r="G155" s="96">
        <v>19</v>
      </c>
      <c r="H155" s="1"/>
      <c r="I155" s="82">
        <v>137.73000000000002</v>
      </c>
      <c r="J155" s="82">
        <v>10.95</v>
      </c>
      <c r="K155" s="83">
        <v>-5.91</v>
      </c>
      <c r="L155" s="82">
        <v>27.5</v>
      </c>
      <c r="M155" s="83">
        <v>9.9</v>
      </c>
      <c r="N155" s="82">
        <v>34.549999999999997</v>
      </c>
      <c r="O155" s="83">
        <v>13.469999999999999</v>
      </c>
      <c r="P155" s="82">
        <v>69.95</v>
      </c>
      <c r="Q155" s="83">
        <v>72.05</v>
      </c>
      <c r="R155" s="82">
        <v>0</v>
      </c>
      <c r="S155" s="83">
        <v>0</v>
      </c>
      <c r="T155" s="82">
        <v>137.73000000000002</v>
      </c>
      <c r="U155" s="83">
        <v>20.66</v>
      </c>
      <c r="V155" s="82">
        <v>0</v>
      </c>
      <c r="W155" s="83">
        <v>0</v>
      </c>
      <c r="X155" s="82">
        <v>0</v>
      </c>
      <c r="Y155" s="83">
        <v>0</v>
      </c>
      <c r="Z155" s="82">
        <v>0</v>
      </c>
      <c r="AA155" s="83">
        <v>0</v>
      </c>
      <c r="AB155" s="82">
        <v>149.5</v>
      </c>
      <c r="AC155" s="83">
        <v>10.47</v>
      </c>
      <c r="AD155" s="82">
        <f t="shared" si="18"/>
        <v>120.63999999999999</v>
      </c>
      <c r="AE155" s="83">
        <f t="shared" si="19"/>
        <v>258.37</v>
      </c>
      <c r="AF155" s="97">
        <f t="shared" si="20"/>
        <v>120.63999999999999</v>
      </c>
      <c r="AG155" s="97">
        <f t="shared" si="21"/>
        <v>258.37</v>
      </c>
      <c r="AH155" s="11"/>
      <c r="AI155" s="84">
        <f t="shared" si="22"/>
        <v>258.37</v>
      </c>
      <c r="AJ155" s="124">
        <f t="shared" si="23"/>
        <v>1</v>
      </c>
      <c r="AK155" s="98">
        <f t="shared" si="24"/>
        <v>1</v>
      </c>
    </row>
    <row r="156" spans="1:37" x14ac:dyDescent="0.35">
      <c r="A156" s="13" t="s">
        <v>227</v>
      </c>
      <c r="B156" s="14" t="s">
        <v>228</v>
      </c>
      <c r="C156" s="92" t="s">
        <v>227</v>
      </c>
      <c r="D156" s="93" t="s">
        <v>228</v>
      </c>
      <c r="E156" s="94" t="str">
        <f t="shared" si="17"/>
        <v>T064T064</v>
      </c>
      <c r="F156" s="95" t="s">
        <v>222</v>
      </c>
      <c r="G156" s="96">
        <v>19</v>
      </c>
      <c r="H156" s="1"/>
      <c r="I156" s="82">
        <v>0</v>
      </c>
      <c r="J156" s="82">
        <v>0</v>
      </c>
      <c r="K156" s="83">
        <v>0</v>
      </c>
      <c r="L156" s="82">
        <v>0</v>
      </c>
      <c r="M156" s="83">
        <v>0</v>
      </c>
      <c r="N156" s="82">
        <v>0</v>
      </c>
      <c r="O156" s="83">
        <v>0</v>
      </c>
      <c r="P156" s="82">
        <v>0</v>
      </c>
      <c r="Q156" s="83">
        <v>0</v>
      </c>
      <c r="R156" s="82">
        <v>0</v>
      </c>
      <c r="S156" s="83">
        <v>0</v>
      </c>
      <c r="T156" s="82">
        <v>0</v>
      </c>
      <c r="U156" s="83">
        <v>0</v>
      </c>
      <c r="V156" s="82">
        <v>0</v>
      </c>
      <c r="W156" s="83">
        <v>0</v>
      </c>
      <c r="X156" s="82">
        <v>0</v>
      </c>
      <c r="Y156" s="83">
        <v>0</v>
      </c>
      <c r="Z156" s="82">
        <v>0</v>
      </c>
      <c r="AA156" s="83">
        <v>0</v>
      </c>
      <c r="AB156" s="82">
        <v>0</v>
      </c>
      <c r="AC156" s="83">
        <v>0</v>
      </c>
      <c r="AD156" s="82">
        <f t="shared" si="18"/>
        <v>0</v>
      </c>
      <c r="AE156" s="83">
        <f t="shared" si="19"/>
        <v>0</v>
      </c>
      <c r="AF156" s="97">
        <f t="shared" si="20"/>
        <v>0</v>
      </c>
      <c r="AG156" s="97">
        <f t="shared" si="21"/>
        <v>0</v>
      </c>
      <c r="AH156" s="11"/>
      <c r="AI156" s="84">
        <f t="shared" si="22"/>
        <v>73.819999999999993</v>
      </c>
      <c r="AJ156" s="84">
        <f t="shared" si="23"/>
        <v>0</v>
      </c>
      <c r="AK156" s="98">
        <f t="shared" si="24"/>
        <v>1</v>
      </c>
    </row>
    <row r="157" spans="1:37" x14ac:dyDescent="0.35">
      <c r="A157" s="13" t="s">
        <v>229</v>
      </c>
      <c r="B157" s="14" t="s">
        <v>230</v>
      </c>
      <c r="C157" s="92" t="s">
        <v>229</v>
      </c>
      <c r="D157" s="93" t="s">
        <v>230</v>
      </c>
      <c r="E157" s="94" t="str">
        <f t="shared" si="17"/>
        <v>T083T083</v>
      </c>
      <c r="F157" s="95" t="s">
        <v>222</v>
      </c>
      <c r="G157" s="96">
        <v>19</v>
      </c>
      <c r="H157" s="1"/>
      <c r="I157" s="82">
        <v>0</v>
      </c>
      <c r="J157" s="82">
        <v>0</v>
      </c>
      <c r="K157" s="83">
        <v>0</v>
      </c>
      <c r="L157" s="82">
        <v>0</v>
      </c>
      <c r="M157" s="83">
        <v>0</v>
      </c>
      <c r="N157" s="82">
        <v>0</v>
      </c>
      <c r="O157" s="83">
        <v>0</v>
      </c>
      <c r="P157" s="82">
        <v>0</v>
      </c>
      <c r="Q157" s="83">
        <v>0</v>
      </c>
      <c r="R157" s="82">
        <v>0</v>
      </c>
      <c r="S157" s="83">
        <v>0</v>
      </c>
      <c r="T157" s="82">
        <v>0</v>
      </c>
      <c r="U157" s="83">
        <v>0</v>
      </c>
      <c r="V157" s="82">
        <v>0</v>
      </c>
      <c r="W157" s="83">
        <v>0</v>
      </c>
      <c r="X157" s="82">
        <v>0</v>
      </c>
      <c r="Y157" s="83">
        <v>0</v>
      </c>
      <c r="Z157" s="82">
        <v>0</v>
      </c>
      <c r="AA157" s="83">
        <v>0</v>
      </c>
      <c r="AB157" s="82">
        <v>0</v>
      </c>
      <c r="AC157" s="83">
        <v>0</v>
      </c>
      <c r="AD157" s="82">
        <f t="shared" si="18"/>
        <v>0</v>
      </c>
      <c r="AE157" s="83">
        <f t="shared" si="19"/>
        <v>0</v>
      </c>
      <c r="AF157" s="97">
        <f t="shared" si="20"/>
        <v>0</v>
      </c>
      <c r="AG157" s="97">
        <f t="shared" si="21"/>
        <v>0</v>
      </c>
      <c r="AH157" s="11"/>
      <c r="AI157" s="84">
        <f t="shared" si="22"/>
        <v>7.84</v>
      </c>
      <c r="AJ157" s="84">
        <f t="shared" si="23"/>
        <v>0</v>
      </c>
      <c r="AK157" s="98">
        <f t="shared" si="24"/>
        <v>1</v>
      </c>
    </row>
    <row r="158" spans="1:37" x14ac:dyDescent="0.35">
      <c r="A158" s="13" t="s">
        <v>231</v>
      </c>
      <c r="B158" s="14" t="s">
        <v>232</v>
      </c>
      <c r="C158" s="92" t="s">
        <v>231</v>
      </c>
      <c r="D158" s="93" t="s">
        <v>232</v>
      </c>
      <c r="E158" s="94" t="str">
        <f t="shared" si="17"/>
        <v>T088T088</v>
      </c>
      <c r="F158" s="95" t="s">
        <v>222</v>
      </c>
      <c r="G158" s="96">
        <v>19</v>
      </c>
      <c r="H158" s="1"/>
      <c r="I158" s="82">
        <v>0</v>
      </c>
      <c r="J158" s="82">
        <v>0</v>
      </c>
      <c r="K158" s="83">
        <v>0</v>
      </c>
      <c r="L158" s="82">
        <v>0</v>
      </c>
      <c r="M158" s="83">
        <v>0</v>
      </c>
      <c r="N158" s="82">
        <v>0</v>
      </c>
      <c r="O158" s="83">
        <v>0</v>
      </c>
      <c r="P158" s="82">
        <v>0</v>
      </c>
      <c r="Q158" s="83">
        <v>0</v>
      </c>
      <c r="R158" s="82">
        <v>0</v>
      </c>
      <c r="S158" s="83">
        <v>0</v>
      </c>
      <c r="T158" s="82">
        <v>0</v>
      </c>
      <c r="U158" s="83">
        <v>0</v>
      </c>
      <c r="V158" s="82">
        <v>0</v>
      </c>
      <c r="W158" s="83">
        <v>0</v>
      </c>
      <c r="X158" s="82">
        <v>0</v>
      </c>
      <c r="Y158" s="83">
        <v>0</v>
      </c>
      <c r="Z158" s="82">
        <v>0</v>
      </c>
      <c r="AA158" s="83">
        <v>0</v>
      </c>
      <c r="AB158" s="82">
        <v>0</v>
      </c>
      <c r="AC158" s="83">
        <v>0</v>
      </c>
      <c r="AD158" s="82">
        <f t="shared" si="18"/>
        <v>0</v>
      </c>
      <c r="AE158" s="83">
        <f t="shared" si="19"/>
        <v>0</v>
      </c>
      <c r="AF158" s="97">
        <f t="shared" si="20"/>
        <v>0</v>
      </c>
      <c r="AG158" s="97">
        <f t="shared" si="21"/>
        <v>0</v>
      </c>
      <c r="AH158" s="11"/>
      <c r="AI158" s="84">
        <f t="shared" si="22"/>
        <v>68.47</v>
      </c>
      <c r="AJ158" s="84">
        <f t="shared" si="23"/>
        <v>0</v>
      </c>
      <c r="AK158" s="98">
        <f t="shared" si="24"/>
        <v>1</v>
      </c>
    </row>
    <row r="159" spans="1:37" x14ac:dyDescent="0.35">
      <c r="A159" s="13" t="s">
        <v>233</v>
      </c>
      <c r="B159" s="14" t="s">
        <v>234</v>
      </c>
      <c r="C159" s="92" t="s">
        <v>233</v>
      </c>
      <c r="D159" s="93" t="s">
        <v>234</v>
      </c>
      <c r="E159" s="94" t="str">
        <f t="shared" si="17"/>
        <v>T108T108</v>
      </c>
      <c r="F159" s="95" t="s">
        <v>161</v>
      </c>
      <c r="G159" s="96">
        <v>19</v>
      </c>
      <c r="H159" s="1"/>
      <c r="I159" s="82">
        <v>0</v>
      </c>
      <c r="J159" s="82">
        <v>0</v>
      </c>
      <c r="K159" s="83">
        <v>0</v>
      </c>
      <c r="L159" s="82">
        <v>0</v>
      </c>
      <c r="M159" s="83">
        <v>0</v>
      </c>
      <c r="N159" s="82">
        <v>0</v>
      </c>
      <c r="O159" s="83">
        <v>0</v>
      </c>
      <c r="P159" s="82">
        <v>0</v>
      </c>
      <c r="Q159" s="83">
        <v>0</v>
      </c>
      <c r="R159" s="82">
        <v>0</v>
      </c>
      <c r="S159" s="83">
        <v>0</v>
      </c>
      <c r="T159" s="82">
        <v>0</v>
      </c>
      <c r="U159" s="83">
        <v>0</v>
      </c>
      <c r="V159" s="82">
        <v>0</v>
      </c>
      <c r="W159" s="83">
        <v>0</v>
      </c>
      <c r="X159" s="82">
        <v>0</v>
      </c>
      <c r="Y159" s="83">
        <v>0</v>
      </c>
      <c r="Z159" s="82">
        <v>0</v>
      </c>
      <c r="AA159" s="83">
        <v>0</v>
      </c>
      <c r="AB159" s="82">
        <v>0</v>
      </c>
      <c r="AC159" s="83">
        <v>0</v>
      </c>
      <c r="AD159" s="82">
        <f t="shared" si="18"/>
        <v>0</v>
      </c>
      <c r="AE159" s="83">
        <f t="shared" si="19"/>
        <v>0</v>
      </c>
      <c r="AF159" s="97">
        <f t="shared" si="20"/>
        <v>0</v>
      </c>
      <c r="AG159" s="97">
        <f t="shared" si="21"/>
        <v>0</v>
      </c>
      <c r="AH159" s="11"/>
      <c r="AI159" s="84">
        <f t="shared" si="22"/>
        <v>240.82</v>
      </c>
      <c r="AJ159" s="84">
        <f t="shared" si="23"/>
        <v>0</v>
      </c>
      <c r="AK159" s="98">
        <f t="shared" si="24"/>
        <v>1</v>
      </c>
    </row>
    <row r="160" spans="1:37" x14ac:dyDescent="0.35">
      <c r="A160" s="13" t="s">
        <v>235</v>
      </c>
      <c r="B160" s="14" t="s">
        <v>236</v>
      </c>
      <c r="C160" s="92" t="s">
        <v>235</v>
      </c>
      <c r="D160" s="93" t="s">
        <v>236</v>
      </c>
      <c r="E160" s="94" t="str">
        <f t="shared" si="17"/>
        <v>T111T111</v>
      </c>
      <c r="F160" s="95" t="s">
        <v>222</v>
      </c>
      <c r="G160" s="96">
        <v>19</v>
      </c>
      <c r="H160" s="1"/>
      <c r="I160" s="82">
        <v>0</v>
      </c>
      <c r="J160" s="82">
        <v>0</v>
      </c>
      <c r="K160" s="83">
        <v>0</v>
      </c>
      <c r="L160" s="82">
        <v>0</v>
      </c>
      <c r="M160" s="83">
        <v>0</v>
      </c>
      <c r="N160" s="82">
        <v>0</v>
      </c>
      <c r="O160" s="83">
        <v>0</v>
      </c>
      <c r="P160" s="82">
        <v>0</v>
      </c>
      <c r="Q160" s="83">
        <v>0</v>
      </c>
      <c r="R160" s="82">
        <v>0</v>
      </c>
      <c r="S160" s="83">
        <v>0</v>
      </c>
      <c r="T160" s="82">
        <v>0</v>
      </c>
      <c r="U160" s="83">
        <v>0</v>
      </c>
      <c r="V160" s="82">
        <v>0</v>
      </c>
      <c r="W160" s="83">
        <v>0</v>
      </c>
      <c r="X160" s="82">
        <v>0</v>
      </c>
      <c r="Y160" s="83">
        <v>0</v>
      </c>
      <c r="Z160" s="82">
        <v>0</v>
      </c>
      <c r="AA160" s="83">
        <v>0</v>
      </c>
      <c r="AB160" s="82">
        <v>0</v>
      </c>
      <c r="AC160" s="83">
        <v>0</v>
      </c>
      <c r="AD160" s="82">
        <f t="shared" si="18"/>
        <v>0</v>
      </c>
      <c r="AE160" s="83">
        <f t="shared" si="19"/>
        <v>0</v>
      </c>
      <c r="AF160" s="97">
        <f t="shared" si="20"/>
        <v>0</v>
      </c>
      <c r="AG160" s="97">
        <f t="shared" si="21"/>
        <v>0</v>
      </c>
      <c r="AH160" s="11"/>
      <c r="AI160" s="84">
        <f t="shared" si="22"/>
        <v>21.619999999999997</v>
      </c>
      <c r="AJ160" s="84">
        <f t="shared" si="23"/>
        <v>0</v>
      </c>
      <c r="AK160" s="98">
        <f t="shared" si="24"/>
        <v>1</v>
      </c>
    </row>
    <row r="161" spans="1:37" x14ac:dyDescent="0.35">
      <c r="A161" s="13" t="s">
        <v>237</v>
      </c>
      <c r="B161" s="14" t="s">
        <v>238</v>
      </c>
      <c r="C161" s="92" t="s">
        <v>237</v>
      </c>
      <c r="D161" s="93" t="s">
        <v>238</v>
      </c>
      <c r="E161" s="94" t="str">
        <f t="shared" si="17"/>
        <v>T118T118</v>
      </c>
      <c r="F161" s="95" t="s">
        <v>222</v>
      </c>
      <c r="G161" s="96">
        <v>19</v>
      </c>
      <c r="H161" s="1"/>
      <c r="I161" s="82">
        <v>0</v>
      </c>
      <c r="J161" s="82">
        <v>0</v>
      </c>
      <c r="K161" s="83">
        <v>0</v>
      </c>
      <c r="L161" s="82">
        <v>0</v>
      </c>
      <c r="M161" s="83">
        <v>0</v>
      </c>
      <c r="N161" s="82">
        <v>0</v>
      </c>
      <c r="O161" s="83">
        <v>0</v>
      </c>
      <c r="P161" s="82">
        <v>0</v>
      </c>
      <c r="Q161" s="83">
        <v>0</v>
      </c>
      <c r="R161" s="82">
        <v>0</v>
      </c>
      <c r="S161" s="83">
        <v>0</v>
      </c>
      <c r="T161" s="82">
        <v>0</v>
      </c>
      <c r="U161" s="83">
        <v>0</v>
      </c>
      <c r="V161" s="82">
        <v>0</v>
      </c>
      <c r="W161" s="83">
        <v>0</v>
      </c>
      <c r="X161" s="82">
        <v>0</v>
      </c>
      <c r="Y161" s="83">
        <v>0</v>
      </c>
      <c r="Z161" s="82">
        <v>0</v>
      </c>
      <c r="AA161" s="83">
        <v>0</v>
      </c>
      <c r="AB161" s="82">
        <v>0</v>
      </c>
      <c r="AC161" s="83">
        <v>0</v>
      </c>
      <c r="AD161" s="82">
        <f t="shared" si="18"/>
        <v>0</v>
      </c>
      <c r="AE161" s="83">
        <f t="shared" si="19"/>
        <v>0</v>
      </c>
      <c r="AF161" s="97">
        <f t="shared" si="20"/>
        <v>0</v>
      </c>
      <c r="AG161" s="97">
        <f t="shared" si="21"/>
        <v>0</v>
      </c>
      <c r="AH161" s="11"/>
      <c r="AI161" s="84">
        <f t="shared" si="22"/>
        <v>25.689999999999998</v>
      </c>
      <c r="AJ161" s="84">
        <f t="shared" si="23"/>
        <v>0</v>
      </c>
      <c r="AK161" s="98">
        <f t="shared" si="24"/>
        <v>1</v>
      </c>
    </row>
    <row r="162" spans="1:37" x14ac:dyDescent="0.35">
      <c r="A162" s="13" t="s">
        <v>239</v>
      </c>
      <c r="B162" s="14" t="s">
        <v>240</v>
      </c>
      <c r="C162" s="92" t="s">
        <v>239</v>
      </c>
      <c r="D162" s="93" t="s">
        <v>240</v>
      </c>
      <c r="E162" s="94" t="str">
        <f t="shared" si="17"/>
        <v>T144T144</v>
      </c>
      <c r="F162" s="95" t="s">
        <v>222</v>
      </c>
      <c r="G162" s="96">
        <v>19</v>
      </c>
      <c r="H162" s="1"/>
      <c r="I162" s="82">
        <v>0</v>
      </c>
      <c r="J162" s="82">
        <v>0</v>
      </c>
      <c r="K162" s="83">
        <v>0</v>
      </c>
      <c r="L162" s="82">
        <v>0</v>
      </c>
      <c r="M162" s="83">
        <v>0</v>
      </c>
      <c r="N162" s="82">
        <v>0</v>
      </c>
      <c r="O162" s="83">
        <v>0</v>
      </c>
      <c r="P162" s="82">
        <v>0</v>
      </c>
      <c r="Q162" s="83">
        <v>0</v>
      </c>
      <c r="R162" s="82">
        <v>0</v>
      </c>
      <c r="S162" s="83">
        <v>0</v>
      </c>
      <c r="T162" s="82">
        <v>0</v>
      </c>
      <c r="U162" s="83">
        <v>0</v>
      </c>
      <c r="V162" s="82">
        <v>0</v>
      </c>
      <c r="W162" s="83">
        <v>0</v>
      </c>
      <c r="X162" s="82">
        <v>0</v>
      </c>
      <c r="Y162" s="83">
        <v>0</v>
      </c>
      <c r="Z162" s="82">
        <v>0</v>
      </c>
      <c r="AA162" s="83">
        <v>0</v>
      </c>
      <c r="AB162" s="82">
        <v>0</v>
      </c>
      <c r="AC162" s="83">
        <v>0</v>
      </c>
      <c r="AD162" s="82">
        <f t="shared" si="18"/>
        <v>0</v>
      </c>
      <c r="AE162" s="83">
        <f t="shared" si="19"/>
        <v>0</v>
      </c>
      <c r="AF162" s="97">
        <f t="shared" si="20"/>
        <v>0</v>
      </c>
      <c r="AG162" s="97">
        <f t="shared" si="21"/>
        <v>0</v>
      </c>
      <c r="AH162" s="11"/>
      <c r="AI162" s="84">
        <f t="shared" si="22"/>
        <v>18.46</v>
      </c>
      <c r="AJ162" s="84">
        <f t="shared" si="23"/>
        <v>0</v>
      </c>
      <c r="AK162" s="98">
        <f t="shared" si="24"/>
        <v>1</v>
      </c>
    </row>
    <row r="163" spans="1:37" x14ac:dyDescent="0.35">
      <c r="A163" s="13" t="s">
        <v>241</v>
      </c>
      <c r="B163" s="14" t="s">
        <v>242</v>
      </c>
      <c r="C163" s="92" t="s">
        <v>241</v>
      </c>
      <c r="D163" s="93" t="s">
        <v>242</v>
      </c>
      <c r="E163" s="94" t="str">
        <f t="shared" si="17"/>
        <v>T216T216</v>
      </c>
      <c r="F163" s="95" t="s">
        <v>222</v>
      </c>
      <c r="G163" s="96">
        <v>19</v>
      </c>
      <c r="H163" s="1"/>
      <c r="I163" s="82">
        <v>0</v>
      </c>
      <c r="J163" s="82">
        <v>0</v>
      </c>
      <c r="K163" s="83">
        <v>0</v>
      </c>
      <c r="L163" s="82">
        <v>0</v>
      </c>
      <c r="M163" s="83">
        <v>0</v>
      </c>
      <c r="N163" s="82">
        <v>0</v>
      </c>
      <c r="O163" s="83">
        <v>0</v>
      </c>
      <c r="P163" s="82">
        <v>0</v>
      </c>
      <c r="Q163" s="83">
        <v>0</v>
      </c>
      <c r="R163" s="82">
        <v>0</v>
      </c>
      <c r="S163" s="83">
        <v>0</v>
      </c>
      <c r="T163" s="82">
        <v>0</v>
      </c>
      <c r="U163" s="83">
        <v>0</v>
      </c>
      <c r="V163" s="82">
        <v>0</v>
      </c>
      <c r="W163" s="83">
        <v>0</v>
      </c>
      <c r="X163" s="82">
        <v>0</v>
      </c>
      <c r="Y163" s="83">
        <v>0</v>
      </c>
      <c r="Z163" s="82">
        <v>0</v>
      </c>
      <c r="AA163" s="83">
        <v>0</v>
      </c>
      <c r="AB163" s="82">
        <v>0</v>
      </c>
      <c r="AC163" s="83">
        <v>0</v>
      </c>
      <c r="AD163" s="82">
        <f t="shared" si="18"/>
        <v>0</v>
      </c>
      <c r="AE163" s="83">
        <f t="shared" si="19"/>
        <v>0</v>
      </c>
      <c r="AF163" s="97">
        <f t="shared" si="20"/>
        <v>0</v>
      </c>
      <c r="AG163" s="97">
        <f t="shared" si="21"/>
        <v>0</v>
      </c>
      <c r="AH163" s="11"/>
      <c r="AI163" s="84">
        <f t="shared" si="22"/>
        <v>18.649999999999999</v>
      </c>
      <c r="AJ163" s="84">
        <f t="shared" si="23"/>
        <v>0</v>
      </c>
      <c r="AK163" s="98">
        <f t="shared" si="24"/>
        <v>1</v>
      </c>
    </row>
    <row r="164" spans="1:37" x14ac:dyDescent="0.35">
      <c r="A164" s="13" t="s">
        <v>243</v>
      </c>
      <c r="B164" s="14" t="s">
        <v>244</v>
      </c>
      <c r="C164" s="92" t="s">
        <v>243</v>
      </c>
      <c r="D164" s="93" t="s">
        <v>244</v>
      </c>
      <c r="E164" s="94" t="str">
        <f t="shared" si="17"/>
        <v>T256T256</v>
      </c>
      <c r="F164" s="95" t="s">
        <v>222</v>
      </c>
      <c r="G164" s="96">
        <v>19</v>
      </c>
      <c r="H164" s="1"/>
      <c r="I164" s="125">
        <v>0</v>
      </c>
      <c r="J164" s="125">
        <v>0</v>
      </c>
      <c r="K164" s="126">
        <v>0</v>
      </c>
      <c r="L164" s="125">
        <v>0</v>
      </c>
      <c r="M164" s="126">
        <v>0</v>
      </c>
      <c r="N164" s="125">
        <v>0</v>
      </c>
      <c r="O164" s="126">
        <v>0</v>
      </c>
      <c r="P164" s="125">
        <v>0</v>
      </c>
      <c r="Q164" s="126">
        <v>0</v>
      </c>
      <c r="R164" s="125">
        <v>0</v>
      </c>
      <c r="S164" s="126">
        <v>0</v>
      </c>
      <c r="T164" s="125">
        <v>0</v>
      </c>
      <c r="U164" s="126">
        <v>0</v>
      </c>
      <c r="V164" s="125">
        <v>0</v>
      </c>
      <c r="W164" s="126">
        <v>0</v>
      </c>
      <c r="X164" s="125">
        <v>0</v>
      </c>
      <c r="Y164" s="126">
        <v>0</v>
      </c>
      <c r="Z164" s="125">
        <v>0</v>
      </c>
      <c r="AA164" s="126">
        <v>0</v>
      </c>
      <c r="AB164" s="125">
        <v>0</v>
      </c>
      <c r="AC164" s="126">
        <v>0</v>
      </c>
      <c r="AD164" s="125">
        <f t="shared" si="18"/>
        <v>0</v>
      </c>
      <c r="AE164" s="126">
        <f t="shared" si="19"/>
        <v>0</v>
      </c>
      <c r="AF164" s="127">
        <f t="shared" si="20"/>
        <v>0</v>
      </c>
      <c r="AG164" s="127">
        <f t="shared" si="21"/>
        <v>0</v>
      </c>
      <c r="AH164" s="11"/>
      <c r="AI164" s="128">
        <f t="shared" si="22"/>
        <v>0</v>
      </c>
      <c r="AJ164" s="128">
        <f t="shared" si="23"/>
        <v>0</v>
      </c>
      <c r="AK164" s="129">
        <f t="shared" si="24"/>
        <v>0</v>
      </c>
    </row>
    <row r="165" spans="1:37" x14ac:dyDescent="0.35">
      <c r="A165" s="13" t="s">
        <v>245</v>
      </c>
      <c r="B165" s="14" t="s">
        <v>246</v>
      </c>
      <c r="C165" s="92" t="s">
        <v>245</v>
      </c>
      <c r="D165" s="93" t="s">
        <v>246</v>
      </c>
      <c r="E165" s="94" t="str">
        <f t="shared" si="17"/>
        <v>T257T257</v>
      </c>
      <c r="F165" s="95" t="s">
        <v>222</v>
      </c>
      <c r="G165" s="96">
        <v>19</v>
      </c>
      <c r="H165" s="1"/>
      <c r="I165" s="125">
        <v>0</v>
      </c>
      <c r="J165" s="125">
        <v>0</v>
      </c>
      <c r="K165" s="126">
        <v>0</v>
      </c>
      <c r="L165" s="125">
        <v>0</v>
      </c>
      <c r="M165" s="126">
        <v>0</v>
      </c>
      <c r="N165" s="125">
        <v>0</v>
      </c>
      <c r="O165" s="126">
        <v>0</v>
      </c>
      <c r="P165" s="125">
        <v>0</v>
      </c>
      <c r="Q165" s="126">
        <v>0</v>
      </c>
      <c r="R165" s="125">
        <v>0</v>
      </c>
      <c r="S165" s="126">
        <v>0</v>
      </c>
      <c r="T165" s="125">
        <v>0</v>
      </c>
      <c r="U165" s="126">
        <v>0</v>
      </c>
      <c r="V165" s="125">
        <v>0</v>
      </c>
      <c r="W165" s="126">
        <v>0</v>
      </c>
      <c r="X165" s="125">
        <v>0</v>
      </c>
      <c r="Y165" s="126">
        <v>0</v>
      </c>
      <c r="Z165" s="125">
        <v>0</v>
      </c>
      <c r="AA165" s="126">
        <v>0</v>
      </c>
      <c r="AB165" s="125">
        <v>0</v>
      </c>
      <c r="AC165" s="126">
        <v>0</v>
      </c>
      <c r="AD165" s="125">
        <f t="shared" si="18"/>
        <v>0</v>
      </c>
      <c r="AE165" s="126">
        <f t="shared" si="19"/>
        <v>0</v>
      </c>
      <c r="AF165" s="127">
        <f t="shared" si="20"/>
        <v>0</v>
      </c>
      <c r="AG165" s="127">
        <f t="shared" si="21"/>
        <v>0</v>
      </c>
      <c r="AH165" s="11"/>
      <c r="AI165" s="128">
        <f t="shared" si="22"/>
        <v>0</v>
      </c>
      <c r="AJ165" s="128">
        <f t="shared" si="23"/>
        <v>0</v>
      </c>
      <c r="AK165" s="129">
        <f t="shared" si="24"/>
        <v>0</v>
      </c>
    </row>
    <row r="166" spans="1:37" x14ac:dyDescent="0.35">
      <c r="A166" s="13" t="s">
        <v>247</v>
      </c>
      <c r="B166" s="14" t="s">
        <v>248</v>
      </c>
      <c r="C166" s="92" t="s">
        <v>247</v>
      </c>
      <c r="D166" s="93" t="s">
        <v>248</v>
      </c>
      <c r="E166" s="94" t="str">
        <f t="shared" si="17"/>
        <v>T258T258</v>
      </c>
      <c r="F166" s="95" t="s">
        <v>222</v>
      </c>
      <c r="G166" s="96">
        <v>19</v>
      </c>
      <c r="H166" s="1"/>
      <c r="I166" s="125">
        <v>1</v>
      </c>
      <c r="J166" s="125">
        <v>0</v>
      </c>
      <c r="K166" s="126">
        <v>0</v>
      </c>
      <c r="L166" s="125">
        <v>0</v>
      </c>
      <c r="M166" s="126">
        <v>0</v>
      </c>
      <c r="N166" s="125">
        <v>1</v>
      </c>
      <c r="O166" s="126">
        <v>0.39</v>
      </c>
      <c r="P166" s="125">
        <v>0</v>
      </c>
      <c r="Q166" s="126">
        <v>0</v>
      </c>
      <c r="R166" s="125">
        <v>0</v>
      </c>
      <c r="S166" s="126">
        <v>0</v>
      </c>
      <c r="T166" s="125">
        <v>1</v>
      </c>
      <c r="U166" s="126">
        <v>0.15</v>
      </c>
      <c r="V166" s="125">
        <v>0</v>
      </c>
      <c r="W166" s="126">
        <v>0</v>
      </c>
      <c r="X166" s="125">
        <v>0</v>
      </c>
      <c r="Y166" s="126">
        <v>0</v>
      </c>
      <c r="Z166" s="125">
        <v>0</v>
      </c>
      <c r="AA166" s="126">
        <v>0</v>
      </c>
      <c r="AB166" s="125">
        <v>0</v>
      </c>
      <c r="AC166" s="126">
        <v>0</v>
      </c>
      <c r="AD166" s="125">
        <f t="shared" si="18"/>
        <v>0.54</v>
      </c>
      <c r="AE166" s="126">
        <f t="shared" si="19"/>
        <v>1.54</v>
      </c>
      <c r="AF166" s="127">
        <f t="shared" si="20"/>
        <v>0.54</v>
      </c>
      <c r="AG166" s="127">
        <f t="shared" si="21"/>
        <v>1.54</v>
      </c>
      <c r="AH166" s="11"/>
      <c r="AI166" s="128">
        <f t="shared" si="22"/>
        <v>1.54</v>
      </c>
      <c r="AJ166" s="153">
        <f t="shared" si="23"/>
        <v>1</v>
      </c>
      <c r="AK166" s="154">
        <f t="shared" si="24"/>
        <v>1</v>
      </c>
    </row>
    <row r="167" spans="1:37" x14ac:dyDescent="0.35">
      <c r="A167" s="13" t="s">
        <v>249</v>
      </c>
      <c r="B167" s="14" t="s">
        <v>250</v>
      </c>
      <c r="C167" s="92" t="s">
        <v>249</v>
      </c>
      <c r="D167" s="93" t="s">
        <v>250</v>
      </c>
      <c r="E167" s="94" t="str">
        <f t="shared" si="17"/>
        <v>T260T260</v>
      </c>
      <c r="F167" s="95" t="s">
        <v>222</v>
      </c>
      <c r="G167" s="96">
        <v>19</v>
      </c>
      <c r="H167" s="1"/>
      <c r="I167" s="125">
        <v>0</v>
      </c>
      <c r="J167" s="125">
        <v>0</v>
      </c>
      <c r="K167" s="126">
        <v>0</v>
      </c>
      <c r="L167" s="125">
        <v>0</v>
      </c>
      <c r="M167" s="126">
        <v>0</v>
      </c>
      <c r="N167" s="125">
        <v>0</v>
      </c>
      <c r="O167" s="126">
        <v>0</v>
      </c>
      <c r="P167" s="125">
        <v>0</v>
      </c>
      <c r="Q167" s="126">
        <v>0</v>
      </c>
      <c r="R167" s="125">
        <v>0</v>
      </c>
      <c r="S167" s="126">
        <v>0</v>
      </c>
      <c r="T167" s="125">
        <v>0</v>
      </c>
      <c r="U167" s="126">
        <v>0</v>
      </c>
      <c r="V167" s="125">
        <v>0</v>
      </c>
      <c r="W167" s="126">
        <v>0</v>
      </c>
      <c r="X167" s="125">
        <v>0</v>
      </c>
      <c r="Y167" s="126">
        <v>0</v>
      </c>
      <c r="Z167" s="125">
        <v>0</v>
      </c>
      <c r="AA167" s="126">
        <v>0</v>
      </c>
      <c r="AB167" s="125">
        <v>0</v>
      </c>
      <c r="AC167" s="126">
        <v>0</v>
      </c>
      <c r="AD167" s="125">
        <f t="shared" si="18"/>
        <v>0</v>
      </c>
      <c r="AE167" s="126">
        <f t="shared" si="19"/>
        <v>0</v>
      </c>
      <c r="AF167" s="127">
        <f t="shared" si="20"/>
        <v>0</v>
      </c>
      <c r="AG167" s="127">
        <f t="shared" si="21"/>
        <v>0</v>
      </c>
      <c r="AH167" s="11"/>
      <c r="AI167" s="128">
        <f t="shared" si="22"/>
        <v>0</v>
      </c>
      <c r="AJ167" s="128">
        <f t="shared" si="23"/>
        <v>0</v>
      </c>
      <c r="AK167" s="129">
        <f t="shared" si="24"/>
        <v>0</v>
      </c>
    </row>
    <row r="168" spans="1:37" x14ac:dyDescent="0.35">
      <c r="A168" s="13" t="s">
        <v>251</v>
      </c>
      <c r="B168" s="14" t="s">
        <v>252</v>
      </c>
      <c r="C168" s="92" t="s">
        <v>251</v>
      </c>
      <c r="D168" s="93" t="s">
        <v>252</v>
      </c>
      <c r="E168" s="94" t="str">
        <f t="shared" si="17"/>
        <v>T262T262</v>
      </c>
      <c r="F168" s="95" t="s">
        <v>222</v>
      </c>
      <c r="G168" s="96">
        <v>19</v>
      </c>
      <c r="H168" s="1"/>
      <c r="I168" s="125">
        <v>0</v>
      </c>
      <c r="J168" s="125">
        <v>0</v>
      </c>
      <c r="K168" s="126">
        <v>0</v>
      </c>
      <c r="L168" s="125">
        <v>0</v>
      </c>
      <c r="M168" s="126">
        <v>0</v>
      </c>
      <c r="N168" s="125">
        <v>0</v>
      </c>
      <c r="O168" s="126">
        <v>0</v>
      </c>
      <c r="P168" s="125">
        <v>0</v>
      </c>
      <c r="Q168" s="126">
        <v>0</v>
      </c>
      <c r="R168" s="125">
        <v>0</v>
      </c>
      <c r="S168" s="126">
        <v>0</v>
      </c>
      <c r="T168" s="125">
        <v>0</v>
      </c>
      <c r="U168" s="126">
        <v>0</v>
      </c>
      <c r="V168" s="125">
        <v>0</v>
      </c>
      <c r="W168" s="126">
        <v>0</v>
      </c>
      <c r="X168" s="125">
        <v>0</v>
      </c>
      <c r="Y168" s="126">
        <v>0</v>
      </c>
      <c r="Z168" s="125">
        <v>0</v>
      </c>
      <c r="AA168" s="126">
        <v>0</v>
      </c>
      <c r="AB168" s="125">
        <v>0</v>
      </c>
      <c r="AC168" s="126">
        <v>0</v>
      </c>
      <c r="AD168" s="125">
        <f t="shared" si="18"/>
        <v>0</v>
      </c>
      <c r="AE168" s="126">
        <f t="shared" si="19"/>
        <v>0</v>
      </c>
      <c r="AF168" s="127">
        <f t="shared" si="20"/>
        <v>0</v>
      </c>
      <c r="AG168" s="127">
        <f t="shared" si="21"/>
        <v>0</v>
      </c>
      <c r="AH168" s="11"/>
      <c r="AI168" s="128">
        <f t="shared" si="22"/>
        <v>0</v>
      </c>
      <c r="AJ168" s="128">
        <f t="shared" si="23"/>
        <v>0</v>
      </c>
      <c r="AK168" s="129">
        <f t="shared" si="24"/>
        <v>0</v>
      </c>
    </row>
    <row r="169" spans="1:37" x14ac:dyDescent="0.35">
      <c r="A169" s="13" t="s">
        <v>253</v>
      </c>
      <c r="B169" s="14" t="s">
        <v>254</v>
      </c>
      <c r="C169" s="92" t="s">
        <v>253</v>
      </c>
      <c r="D169" s="93" t="s">
        <v>254</v>
      </c>
      <c r="E169" s="94" t="str">
        <f t="shared" si="17"/>
        <v>T263T263</v>
      </c>
      <c r="F169" s="95" t="s">
        <v>222</v>
      </c>
      <c r="G169" s="96">
        <v>19</v>
      </c>
      <c r="H169" s="1"/>
      <c r="I169" s="125">
        <v>0</v>
      </c>
      <c r="J169" s="125">
        <v>0</v>
      </c>
      <c r="K169" s="126">
        <v>0</v>
      </c>
      <c r="L169" s="125">
        <v>0</v>
      </c>
      <c r="M169" s="126">
        <v>0</v>
      </c>
      <c r="N169" s="125">
        <v>0</v>
      </c>
      <c r="O169" s="126">
        <v>0</v>
      </c>
      <c r="P169" s="125">
        <v>0</v>
      </c>
      <c r="Q169" s="126">
        <v>0</v>
      </c>
      <c r="R169" s="125">
        <v>0</v>
      </c>
      <c r="S169" s="126">
        <v>0</v>
      </c>
      <c r="T169" s="125">
        <v>0</v>
      </c>
      <c r="U169" s="126">
        <v>0</v>
      </c>
      <c r="V169" s="125">
        <v>0</v>
      </c>
      <c r="W169" s="126">
        <v>0</v>
      </c>
      <c r="X169" s="125">
        <v>0</v>
      </c>
      <c r="Y169" s="126">
        <v>0</v>
      </c>
      <c r="Z169" s="125">
        <v>0</v>
      </c>
      <c r="AA169" s="126">
        <v>0</v>
      </c>
      <c r="AB169" s="125">
        <v>0</v>
      </c>
      <c r="AC169" s="126">
        <v>0</v>
      </c>
      <c r="AD169" s="125">
        <f t="shared" si="18"/>
        <v>0</v>
      </c>
      <c r="AE169" s="126">
        <f t="shared" si="19"/>
        <v>0</v>
      </c>
      <c r="AF169" s="127">
        <f t="shared" si="20"/>
        <v>0</v>
      </c>
      <c r="AG169" s="127">
        <f t="shared" si="21"/>
        <v>0</v>
      </c>
      <c r="AH169" s="11"/>
      <c r="AI169" s="128">
        <f t="shared" si="22"/>
        <v>0</v>
      </c>
      <c r="AJ169" s="128">
        <f t="shared" si="23"/>
        <v>0</v>
      </c>
      <c r="AK169" s="129">
        <f t="shared" si="24"/>
        <v>0</v>
      </c>
    </row>
    <row r="170" spans="1:37" x14ac:dyDescent="0.35">
      <c r="A170" s="99" t="s">
        <v>220</v>
      </c>
      <c r="B170" s="100" t="s">
        <v>221</v>
      </c>
      <c r="C170" s="101" t="s">
        <v>255</v>
      </c>
      <c r="D170" s="102" t="s">
        <v>256</v>
      </c>
      <c r="E170" s="103" t="str">
        <f t="shared" si="17"/>
        <v>U065T021</v>
      </c>
      <c r="F170" s="104" t="s">
        <v>222</v>
      </c>
      <c r="G170" s="105">
        <v>19</v>
      </c>
      <c r="H170" s="106"/>
      <c r="I170" s="107">
        <v>25.98</v>
      </c>
      <c r="J170" s="107">
        <v>3.98</v>
      </c>
      <c r="K170" s="108">
        <v>-2.15</v>
      </c>
      <c r="L170" s="107">
        <v>8</v>
      </c>
      <c r="M170" s="108">
        <v>2.88</v>
      </c>
      <c r="N170" s="107">
        <v>5</v>
      </c>
      <c r="O170" s="108">
        <v>1.95</v>
      </c>
      <c r="P170" s="107">
        <v>12</v>
      </c>
      <c r="Q170" s="108">
        <v>12.36</v>
      </c>
      <c r="R170" s="107">
        <v>1</v>
      </c>
      <c r="S170" s="108">
        <v>2.4900000000000002</v>
      </c>
      <c r="T170" s="107">
        <v>25.98</v>
      </c>
      <c r="U170" s="108">
        <v>3.9</v>
      </c>
      <c r="V170" s="107">
        <v>0</v>
      </c>
      <c r="W170" s="108">
        <v>0</v>
      </c>
      <c r="X170" s="107">
        <v>0</v>
      </c>
      <c r="Y170" s="108">
        <v>0</v>
      </c>
      <c r="Z170" s="107">
        <v>0</v>
      </c>
      <c r="AA170" s="108">
        <v>0</v>
      </c>
      <c r="AB170" s="107">
        <v>0</v>
      </c>
      <c r="AC170" s="108">
        <v>0</v>
      </c>
      <c r="AD170" s="107">
        <f t="shared" si="18"/>
        <v>21.43</v>
      </c>
      <c r="AE170" s="108">
        <f t="shared" si="19"/>
        <v>47.41</v>
      </c>
      <c r="AF170" s="109">
        <f t="shared" si="20"/>
        <v>0</v>
      </c>
      <c r="AG170" s="109">
        <f t="shared" si="21"/>
        <v>0</v>
      </c>
      <c r="AH170" s="11"/>
      <c r="AI170" s="110">
        <f t="shared" si="22"/>
        <v>0</v>
      </c>
      <c r="AJ170" s="111">
        <f t="shared" si="23"/>
        <v>1</v>
      </c>
      <c r="AK170" s="108">
        <f t="shared" si="24"/>
        <v>0</v>
      </c>
    </row>
    <row r="171" spans="1:37" x14ac:dyDescent="0.35">
      <c r="A171" s="99" t="s">
        <v>223</v>
      </c>
      <c r="B171" s="100" t="s">
        <v>224</v>
      </c>
      <c r="C171" s="101" t="s">
        <v>255</v>
      </c>
      <c r="D171" s="102" t="s">
        <v>256</v>
      </c>
      <c r="E171" s="103" t="str">
        <f t="shared" si="17"/>
        <v>U065T035</v>
      </c>
      <c r="F171" s="104" t="s">
        <v>222</v>
      </c>
      <c r="G171" s="105">
        <v>19</v>
      </c>
      <c r="H171" s="106"/>
      <c r="I171" s="107">
        <v>7.5</v>
      </c>
      <c r="J171" s="107">
        <v>0.5</v>
      </c>
      <c r="K171" s="108">
        <v>-0.27</v>
      </c>
      <c r="L171" s="107">
        <v>2</v>
      </c>
      <c r="M171" s="108">
        <v>0.72</v>
      </c>
      <c r="N171" s="107">
        <v>2.5</v>
      </c>
      <c r="O171" s="108">
        <v>0.9900000000000001</v>
      </c>
      <c r="P171" s="107">
        <v>6</v>
      </c>
      <c r="Q171" s="108">
        <v>6.18</v>
      </c>
      <c r="R171" s="107">
        <v>0</v>
      </c>
      <c r="S171" s="108">
        <v>0</v>
      </c>
      <c r="T171" s="107">
        <v>7.5</v>
      </c>
      <c r="U171" s="108">
        <v>1.1299999999999999</v>
      </c>
      <c r="V171" s="107">
        <v>0</v>
      </c>
      <c r="W171" s="108">
        <v>0</v>
      </c>
      <c r="X171" s="107">
        <v>0</v>
      </c>
      <c r="Y171" s="108">
        <v>0</v>
      </c>
      <c r="Z171" s="107">
        <v>0</v>
      </c>
      <c r="AA171" s="108">
        <v>0</v>
      </c>
      <c r="AB171" s="107">
        <v>0</v>
      </c>
      <c r="AC171" s="108">
        <v>0</v>
      </c>
      <c r="AD171" s="107">
        <f t="shared" si="18"/>
        <v>8.75</v>
      </c>
      <c r="AE171" s="108">
        <f t="shared" si="19"/>
        <v>16.25</v>
      </c>
      <c r="AF171" s="109">
        <f t="shared" si="20"/>
        <v>0</v>
      </c>
      <c r="AG171" s="109">
        <f t="shared" si="21"/>
        <v>0</v>
      </c>
      <c r="AH171" s="11"/>
      <c r="AI171" s="110">
        <f t="shared" si="22"/>
        <v>0</v>
      </c>
      <c r="AJ171" s="111">
        <f t="shared" si="23"/>
        <v>1</v>
      </c>
      <c r="AK171" s="108">
        <f t="shared" si="24"/>
        <v>0</v>
      </c>
    </row>
    <row r="172" spans="1:37" x14ac:dyDescent="0.35">
      <c r="A172" s="99" t="s">
        <v>227</v>
      </c>
      <c r="B172" s="100" t="s">
        <v>228</v>
      </c>
      <c r="C172" s="101" t="s">
        <v>255</v>
      </c>
      <c r="D172" s="102" t="s">
        <v>256</v>
      </c>
      <c r="E172" s="103" t="str">
        <f t="shared" si="17"/>
        <v>U065T064</v>
      </c>
      <c r="F172" s="104" t="s">
        <v>222</v>
      </c>
      <c r="G172" s="105">
        <v>19</v>
      </c>
      <c r="H172" s="1"/>
      <c r="I172" s="107">
        <v>43.25</v>
      </c>
      <c r="J172" s="107">
        <v>2.5</v>
      </c>
      <c r="K172" s="108">
        <v>-1.35</v>
      </c>
      <c r="L172" s="107">
        <v>12</v>
      </c>
      <c r="M172" s="108">
        <v>4.32</v>
      </c>
      <c r="N172" s="107">
        <v>14.5</v>
      </c>
      <c r="O172" s="108">
        <v>5.66</v>
      </c>
      <c r="P172" s="107">
        <v>15</v>
      </c>
      <c r="Q172" s="108">
        <v>15.45</v>
      </c>
      <c r="R172" s="107">
        <v>0</v>
      </c>
      <c r="S172" s="108">
        <v>0</v>
      </c>
      <c r="T172" s="107">
        <v>43.25</v>
      </c>
      <c r="U172" s="108">
        <v>6.49</v>
      </c>
      <c r="V172" s="107">
        <v>0</v>
      </c>
      <c r="W172" s="108">
        <v>0</v>
      </c>
      <c r="X172" s="107">
        <v>0</v>
      </c>
      <c r="Y172" s="108">
        <v>0</v>
      </c>
      <c r="Z172" s="107">
        <v>0</v>
      </c>
      <c r="AA172" s="108">
        <v>0</v>
      </c>
      <c r="AB172" s="107">
        <v>0</v>
      </c>
      <c r="AC172" s="108">
        <v>0</v>
      </c>
      <c r="AD172" s="107">
        <f t="shared" si="18"/>
        <v>30.57</v>
      </c>
      <c r="AE172" s="108">
        <f t="shared" si="19"/>
        <v>73.819999999999993</v>
      </c>
      <c r="AF172" s="109">
        <f t="shared" si="20"/>
        <v>0</v>
      </c>
      <c r="AG172" s="109">
        <f t="shared" si="21"/>
        <v>0</v>
      </c>
      <c r="AH172" s="11"/>
      <c r="AI172" s="110">
        <f t="shared" si="22"/>
        <v>0</v>
      </c>
      <c r="AJ172" s="111">
        <f t="shared" si="23"/>
        <v>1</v>
      </c>
      <c r="AK172" s="108">
        <f t="shared" si="24"/>
        <v>0</v>
      </c>
    </row>
    <row r="173" spans="1:37" x14ac:dyDescent="0.35">
      <c r="A173" s="99" t="s">
        <v>229</v>
      </c>
      <c r="B173" s="100" t="s">
        <v>230</v>
      </c>
      <c r="C173" s="101" t="s">
        <v>255</v>
      </c>
      <c r="D173" s="102" t="s">
        <v>256</v>
      </c>
      <c r="E173" s="103" t="str">
        <f t="shared" si="17"/>
        <v>U065T083</v>
      </c>
      <c r="F173" s="104" t="s">
        <v>222</v>
      </c>
      <c r="G173" s="105">
        <v>19</v>
      </c>
      <c r="H173" s="1"/>
      <c r="I173" s="107">
        <v>4</v>
      </c>
      <c r="J173" s="107">
        <v>0</v>
      </c>
      <c r="K173" s="108">
        <v>0</v>
      </c>
      <c r="L173" s="107">
        <v>0</v>
      </c>
      <c r="M173" s="108">
        <v>0</v>
      </c>
      <c r="N173" s="107">
        <v>3</v>
      </c>
      <c r="O173" s="108">
        <v>1.1800000000000002</v>
      </c>
      <c r="P173" s="107">
        <v>2</v>
      </c>
      <c r="Q173" s="108">
        <v>2.06</v>
      </c>
      <c r="R173" s="107">
        <v>0</v>
      </c>
      <c r="S173" s="108">
        <v>0</v>
      </c>
      <c r="T173" s="107">
        <v>4</v>
      </c>
      <c r="U173" s="108">
        <v>0.6</v>
      </c>
      <c r="V173" s="107">
        <v>0</v>
      </c>
      <c r="W173" s="108">
        <v>0</v>
      </c>
      <c r="X173" s="107">
        <v>0</v>
      </c>
      <c r="Y173" s="108">
        <v>0</v>
      </c>
      <c r="Z173" s="107">
        <v>0</v>
      </c>
      <c r="AA173" s="108">
        <v>0</v>
      </c>
      <c r="AB173" s="107">
        <v>0</v>
      </c>
      <c r="AC173" s="108">
        <v>0</v>
      </c>
      <c r="AD173" s="107">
        <f t="shared" si="18"/>
        <v>3.8400000000000003</v>
      </c>
      <c r="AE173" s="108">
        <f t="shared" si="19"/>
        <v>7.84</v>
      </c>
      <c r="AF173" s="109">
        <f t="shared" si="20"/>
        <v>0</v>
      </c>
      <c r="AG173" s="109">
        <f t="shared" si="21"/>
        <v>0</v>
      </c>
      <c r="AH173" s="11"/>
      <c r="AI173" s="110">
        <f t="shared" si="22"/>
        <v>0</v>
      </c>
      <c r="AJ173" s="111">
        <f t="shared" si="23"/>
        <v>1</v>
      </c>
      <c r="AK173" s="108">
        <f t="shared" si="24"/>
        <v>0</v>
      </c>
    </row>
    <row r="174" spans="1:37" x14ac:dyDescent="0.35">
      <c r="A174" s="99" t="s">
        <v>231</v>
      </c>
      <c r="B174" s="100" t="s">
        <v>232</v>
      </c>
      <c r="C174" s="101" t="s">
        <v>255</v>
      </c>
      <c r="D174" s="102" t="s">
        <v>256</v>
      </c>
      <c r="E174" s="103" t="str">
        <f t="shared" si="17"/>
        <v>U065T088</v>
      </c>
      <c r="F174" s="104" t="s">
        <v>222</v>
      </c>
      <c r="G174" s="105">
        <v>19</v>
      </c>
      <c r="H174" s="1"/>
      <c r="I174" s="107">
        <v>40.25</v>
      </c>
      <c r="J174" s="107">
        <v>1</v>
      </c>
      <c r="K174" s="108">
        <v>-0.54</v>
      </c>
      <c r="L174" s="107">
        <v>8.5</v>
      </c>
      <c r="M174" s="108">
        <v>3.06</v>
      </c>
      <c r="N174" s="107">
        <v>10.75</v>
      </c>
      <c r="O174" s="108">
        <v>4.21</v>
      </c>
      <c r="P174" s="107">
        <v>15</v>
      </c>
      <c r="Q174" s="108">
        <v>15.45</v>
      </c>
      <c r="R174" s="107">
        <v>0</v>
      </c>
      <c r="S174" s="108">
        <v>0</v>
      </c>
      <c r="T174" s="107">
        <v>40.25</v>
      </c>
      <c r="U174" s="108">
        <v>6.04</v>
      </c>
      <c r="V174" s="107">
        <v>0</v>
      </c>
      <c r="W174" s="108">
        <v>0</v>
      </c>
      <c r="X174" s="107">
        <v>0</v>
      </c>
      <c r="Y174" s="108">
        <v>0</v>
      </c>
      <c r="Z174" s="107">
        <v>0</v>
      </c>
      <c r="AA174" s="108">
        <v>0</v>
      </c>
      <c r="AB174" s="107">
        <v>0</v>
      </c>
      <c r="AC174" s="108">
        <v>0</v>
      </c>
      <c r="AD174" s="107">
        <f t="shared" si="18"/>
        <v>28.22</v>
      </c>
      <c r="AE174" s="108">
        <f t="shared" si="19"/>
        <v>68.47</v>
      </c>
      <c r="AF174" s="109">
        <f t="shared" si="20"/>
        <v>0</v>
      </c>
      <c r="AG174" s="109">
        <f t="shared" si="21"/>
        <v>0</v>
      </c>
      <c r="AH174" s="11"/>
      <c r="AI174" s="110">
        <f t="shared" si="22"/>
        <v>0</v>
      </c>
      <c r="AJ174" s="111">
        <f t="shared" si="23"/>
        <v>1</v>
      </c>
      <c r="AK174" s="108">
        <f t="shared" si="24"/>
        <v>0</v>
      </c>
    </row>
    <row r="175" spans="1:37" x14ac:dyDescent="0.35">
      <c r="A175" s="99" t="s">
        <v>233</v>
      </c>
      <c r="B175" s="100" t="s">
        <v>234</v>
      </c>
      <c r="C175" s="101" t="s">
        <v>255</v>
      </c>
      <c r="D175" s="102" t="s">
        <v>256</v>
      </c>
      <c r="E175" s="103" t="str">
        <f t="shared" si="17"/>
        <v>U065T108</v>
      </c>
      <c r="F175" s="104" t="s">
        <v>161</v>
      </c>
      <c r="G175" s="105">
        <v>19</v>
      </c>
      <c r="H175" s="1"/>
      <c r="I175" s="107">
        <v>142.24</v>
      </c>
      <c r="J175" s="107">
        <v>6</v>
      </c>
      <c r="K175" s="108">
        <v>-3.24</v>
      </c>
      <c r="L175" s="107">
        <v>34.239999999999995</v>
      </c>
      <c r="M175" s="108">
        <v>12.32</v>
      </c>
      <c r="N175" s="107">
        <v>41.5</v>
      </c>
      <c r="O175" s="108">
        <v>16.189999999999998</v>
      </c>
      <c r="P175" s="107">
        <v>50.46</v>
      </c>
      <c r="Q175" s="108">
        <v>51.97</v>
      </c>
      <c r="R175" s="107">
        <v>0</v>
      </c>
      <c r="S175" s="108">
        <v>0</v>
      </c>
      <c r="T175" s="107">
        <v>142.24</v>
      </c>
      <c r="U175" s="108">
        <v>21.34</v>
      </c>
      <c r="V175" s="107">
        <v>0</v>
      </c>
      <c r="W175" s="108">
        <v>0</v>
      </c>
      <c r="X175" s="107">
        <v>0</v>
      </c>
      <c r="Y175" s="108">
        <v>0</v>
      </c>
      <c r="Z175" s="107">
        <v>0</v>
      </c>
      <c r="AA175" s="108">
        <v>0</v>
      </c>
      <c r="AB175" s="107">
        <v>0</v>
      </c>
      <c r="AC175" s="108">
        <v>0</v>
      </c>
      <c r="AD175" s="107">
        <f t="shared" si="18"/>
        <v>98.58</v>
      </c>
      <c r="AE175" s="108">
        <f t="shared" si="19"/>
        <v>240.82</v>
      </c>
      <c r="AF175" s="109">
        <f t="shared" si="20"/>
        <v>0</v>
      </c>
      <c r="AG175" s="109">
        <f t="shared" si="21"/>
        <v>0</v>
      </c>
      <c r="AH175" s="11"/>
      <c r="AI175" s="110">
        <f t="shared" si="22"/>
        <v>0</v>
      </c>
      <c r="AJ175" s="111">
        <f t="shared" si="23"/>
        <v>1</v>
      </c>
      <c r="AK175" s="108">
        <f t="shared" si="24"/>
        <v>0</v>
      </c>
    </row>
    <row r="176" spans="1:37" x14ac:dyDescent="0.35">
      <c r="A176" s="99" t="s">
        <v>235</v>
      </c>
      <c r="B176" s="100" t="s">
        <v>236</v>
      </c>
      <c r="C176" s="101" t="s">
        <v>255</v>
      </c>
      <c r="D176" s="102" t="s">
        <v>256</v>
      </c>
      <c r="E176" s="103" t="str">
        <f t="shared" si="17"/>
        <v>U065T111</v>
      </c>
      <c r="F176" s="104" t="s">
        <v>222</v>
      </c>
      <c r="G176" s="105">
        <v>19</v>
      </c>
      <c r="H176" s="106"/>
      <c r="I176" s="107">
        <v>11.25</v>
      </c>
      <c r="J176" s="107">
        <v>0</v>
      </c>
      <c r="K176" s="108">
        <v>0</v>
      </c>
      <c r="L176" s="107">
        <v>2.75</v>
      </c>
      <c r="M176" s="108">
        <v>0.99</v>
      </c>
      <c r="N176" s="107">
        <v>6.5</v>
      </c>
      <c r="O176" s="108">
        <v>2.54</v>
      </c>
      <c r="P176" s="107">
        <v>5</v>
      </c>
      <c r="Q176" s="108">
        <v>5.15</v>
      </c>
      <c r="R176" s="107">
        <v>0</v>
      </c>
      <c r="S176" s="108">
        <v>0</v>
      </c>
      <c r="T176" s="107">
        <v>11.25</v>
      </c>
      <c r="U176" s="108">
        <v>1.69</v>
      </c>
      <c r="V176" s="107">
        <v>0</v>
      </c>
      <c r="W176" s="108">
        <v>0</v>
      </c>
      <c r="X176" s="107">
        <v>0</v>
      </c>
      <c r="Y176" s="108">
        <v>0</v>
      </c>
      <c r="Z176" s="107">
        <v>0</v>
      </c>
      <c r="AA176" s="108">
        <v>0</v>
      </c>
      <c r="AB176" s="107">
        <v>0</v>
      </c>
      <c r="AC176" s="108">
        <v>0</v>
      </c>
      <c r="AD176" s="107">
        <f t="shared" si="18"/>
        <v>10.37</v>
      </c>
      <c r="AE176" s="108">
        <f t="shared" si="19"/>
        <v>21.619999999999997</v>
      </c>
      <c r="AF176" s="109">
        <f t="shared" si="20"/>
        <v>0</v>
      </c>
      <c r="AG176" s="109">
        <f t="shared" si="21"/>
        <v>0</v>
      </c>
      <c r="AH176" s="11"/>
      <c r="AI176" s="110">
        <f t="shared" si="22"/>
        <v>0</v>
      </c>
      <c r="AJ176" s="111">
        <f t="shared" si="23"/>
        <v>1</v>
      </c>
      <c r="AK176" s="108">
        <f t="shared" si="24"/>
        <v>0</v>
      </c>
    </row>
    <row r="177" spans="1:37" x14ac:dyDescent="0.35">
      <c r="A177" s="99" t="s">
        <v>237</v>
      </c>
      <c r="B177" s="100" t="s">
        <v>238</v>
      </c>
      <c r="C177" s="101" t="s">
        <v>255</v>
      </c>
      <c r="D177" s="102" t="s">
        <v>256</v>
      </c>
      <c r="E177" s="103" t="str">
        <f t="shared" si="17"/>
        <v>U065T118</v>
      </c>
      <c r="F177" s="104" t="s">
        <v>222</v>
      </c>
      <c r="G177" s="156">
        <v>19</v>
      </c>
      <c r="H177" s="1"/>
      <c r="I177" s="107">
        <v>16</v>
      </c>
      <c r="J177" s="107">
        <v>0.5</v>
      </c>
      <c r="K177" s="108">
        <v>-0.27</v>
      </c>
      <c r="L177" s="107">
        <v>2.5</v>
      </c>
      <c r="M177" s="108">
        <v>0.9</v>
      </c>
      <c r="N177" s="107">
        <v>6.5</v>
      </c>
      <c r="O177" s="108">
        <v>2.54</v>
      </c>
      <c r="P177" s="107">
        <v>4</v>
      </c>
      <c r="Q177" s="108">
        <v>4.12</v>
      </c>
      <c r="R177" s="107">
        <v>0</v>
      </c>
      <c r="S177" s="108">
        <v>0</v>
      </c>
      <c r="T177" s="107">
        <v>16</v>
      </c>
      <c r="U177" s="108">
        <v>2.4</v>
      </c>
      <c r="V177" s="107">
        <v>0</v>
      </c>
      <c r="W177" s="108">
        <v>0</v>
      </c>
      <c r="X177" s="107">
        <v>0</v>
      </c>
      <c r="Y177" s="108">
        <v>0</v>
      </c>
      <c r="Z177" s="107">
        <v>0</v>
      </c>
      <c r="AA177" s="108">
        <v>0</v>
      </c>
      <c r="AB177" s="107">
        <v>0</v>
      </c>
      <c r="AC177" s="108">
        <v>0</v>
      </c>
      <c r="AD177" s="107">
        <f t="shared" si="18"/>
        <v>9.69</v>
      </c>
      <c r="AE177" s="108">
        <f t="shared" si="19"/>
        <v>25.689999999999998</v>
      </c>
      <c r="AF177" s="109">
        <f t="shared" si="20"/>
        <v>0</v>
      </c>
      <c r="AG177" s="109">
        <f t="shared" si="21"/>
        <v>0</v>
      </c>
      <c r="AH177" s="11"/>
      <c r="AI177" s="110">
        <f t="shared" si="22"/>
        <v>0</v>
      </c>
      <c r="AJ177" s="111">
        <f t="shared" si="23"/>
        <v>1</v>
      </c>
      <c r="AK177" s="108">
        <f t="shared" si="24"/>
        <v>0</v>
      </c>
    </row>
    <row r="178" spans="1:37" x14ac:dyDescent="0.35">
      <c r="A178" s="99" t="s">
        <v>239</v>
      </c>
      <c r="B178" s="100" t="s">
        <v>240</v>
      </c>
      <c r="C178" s="101" t="s">
        <v>255</v>
      </c>
      <c r="D178" s="102" t="s">
        <v>256</v>
      </c>
      <c r="E178" s="103" t="str">
        <f t="shared" si="17"/>
        <v>U065T144</v>
      </c>
      <c r="F178" s="104" t="s">
        <v>222</v>
      </c>
      <c r="G178" s="156">
        <v>19</v>
      </c>
      <c r="H178" s="106"/>
      <c r="I178" s="107">
        <v>11.44</v>
      </c>
      <c r="J178" s="107">
        <v>1.94</v>
      </c>
      <c r="K178" s="108">
        <v>-1.05</v>
      </c>
      <c r="L178" s="107">
        <v>4</v>
      </c>
      <c r="M178" s="108">
        <v>1.44</v>
      </c>
      <c r="N178" s="107">
        <v>2</v>
      </c>
      <c r="O178" s="108">
        <v>0.79</v>
      </c>
      <c r="P178" s="107">
        <v>4</v>
      </c>
      <c r="Q178" s="108">
        <v>4.12</v>
      </c>
      <c r="R178" s="107">
        <v>0</v>
      </c>
      <c r="S178" s="108">
        <v>0</v>
      </c>
      <c r="T178" s="107">
        <v>11.44</v>
      </c>
      <c r="U178" s="108">
        <v>1.72</v>
      </c>
      <c r="V178" s="107">
        <v>0</v>
      </c>
      <c r="W178" s="108">
        <v>0</v>
      </c>
      <c r="X178" s="107">
        <v>0</v>
      </c>
      <c r="Y178" s="108">
        <v>0</v>
      </c>
      <c r="Z178" s="107">
        <v>0</v>
      </c>
      <c r="AA178" s="108">
        <v>0</v>
      </c>
      <c r="AB178" s="107">
        <v>0</v>
      </c>
      <c r="AC178" s="108">
        <v>0</v>
      </c>
      <c r="AD178" s="107">
        <f t="shared" si="18"/>
        <v>7.02</v>
      </c>
      <c r="AE178" s="108">
        <f t="shared" si="19"/>
        <v>18.46</v>
      </c>
      <c r="AF178" s="109">
        <f t="shared" si="20"/>
        <v>0</v>
      </c>
      <c r="AG178" s="109">
        <f t="shared" si="21"/>
        <v>0</v>
      </c>
      <c r="AH178" s="11"/>
      <c r="AI178" s="110">
        <f t="shared" si="22"/>
        <v>0</v>
      </c>
      <c r="AJ178" s="111">
        <f t="shared" si="23"/>
        <v>1</v>
      </c>
      <c r="AK178" s="108">
        <f t="shared" si="24"/>
        <v>0</v>
      </c>
    </row>
    <row r="179" spans="1:37" x14ac:dyDescent="0.35">
      <c r="A179" s="99" t="s">
        <v>241</v>
      </c>
      <c r="B179" s="100" t="s">
        <v>242</v>
      </c>
      <c r="C179" s="101" t="s">
        <v>255</v>
      </c>
      <c r="D179" s="102" t="s">
        <v>256</v>
      </c>
      <c r="E179" s="103" t="str">
        <f t="shared" si="17"/>
        <v>U065T216</v>
      </c>
      <c r="F179" s="104" t="s">
        <v>222</v>
      </c>
      <c r="G179" s="156">
        <v>19</v>
      </c>
      <c r="H179" s="1"/>
      <c r="I179" s="107">
        <v>10.25</v>
      </c>
      <c r="J179" s="107">
        <v>1.5</v>
      </c>
      <c r="K179" s="108">
        <v>-0.81</v>
      </c>
      <c r="L179" s="107">
        <v>1</v>
      </c>
      <c r="M179" s="108">
        <v>0.36</v>
      </c>
      <c r="N179" s="107">
        <v>5.5</v>
      </c>
      <c r="O179" s="108">
        <v>2.1599999999999997</v>
      </c>
      <c r="P179" s="107">
        <v>5</v>
      </c>
      <c r="Q179" s="108">
        <v>5.15</v>
      </c>
      <c r="R179" s="107">
        <v>0</v>
      </c>
      <c r="S179" s="108">
        <v>0</v>
      </c>
      <c r="T179" s="107">
        <v>10.25</v>
      </c>
      <c r="U179" s="108">
        <v>1.54</v>
      </c>
      <c r="V179" s="107">
        <v>0</v>
      </c>
      <c r="W179" s="108">
        <v>0</v>
      </c>
      <c r="X179" s="107">
        <v>0</v>
      </c>
      <c r="Y179" s="108">
        <v>0</v>
      </c>
      <c r="Z179" s="107">
        <v>0</v>
      </c>
      <c r="AA179" s="108">
        <v>0</v>
      </c>
      <c r="AB179" s="107">
        <v>0</v>
      </c>
      <c r="AC179" s="108">
        <v>0</v>
      </c>
      <c r="AD179" s="107">
        <f t="shared" si="18"/>
        <v>8.3999999999999986</v>
      </c>
      <c r="AE179" s="108">
        <f t="shared" si="19"/>
        <v>18.649999999999999</v>
      </c>
      <c r="AF179" s="109">
        <f t="shared" si="20"/>
        <v>0</v>
      </c>
      <c r="AG179" s="109">
        <f t="shared" si="21"/>
        <v>0</v>
      </c>
      <c r="AH179" s="11"/>
      <c r="AI179" s="110">
        <f t="shared" si="22"/>
        <v>0</v>
      </c>
      <c r="AJ179" s="111">
        <f t="shared" si="23"/>
        <v>1</v>
      </c>
      <c r="AK179" s="108">
        <f t="shared" si="24"/>
        <v>0</v>
      </c>
    </row>
    <row r="180" spans="1:37" x14ac:dyDescent="0.35">
      <c r="A180" s="112" t="s">
        <v>255</v>
      </c>
      <c r="B180" s="113" t="s">
        <v>256</v>
      </c>
      <c r="C180" s="114" t="s">
        <v>255</v>
      </c>
      <c r="D180" s="115" t="s">
        <v>257</v>
      </c>
      <c r="E180" s="116" t="str">
        <f t="shared" si="17"/>
        <v>U065U065</v>
      </c>
      <c r="F180" s="117" t="s">
        <v>222</v>
      </c>
      <c r="G180" s="118">
        <v>19</v>
      </c>
      <c r="H180" s="1"/>
      <c r="I180" s="119">
        <v>0</v>
      </c>
      <c r="J180" s="119">
        <v>0</v>
      </c>
      <c r="K180" s="120">
        <v>0</v>
      </c>
      <c r="L180" s="119">
        <v>0</v>
      </c>
      <c r="M180" s="120">
        <v>0</v>
      </c>
      <c r="N180" s="119">
        <v>0</v>
      </c>
      <c r="O180" s="120">
        <v>0</v>
      </c>
      <c r="P180" s="119">
        <v>0</v>
      </c>
      <c r="Q180" s="120">
        <v>0</v>
      </c>
      <c r="R180" s="119">
        <v>0</v>
      </c>
      <c r="S180" s="120">
        <v>0</v>
      </c>
      <c r="T180" s="119">
        <v>0</v>
      </c>
      <c r="U180" s="120">
        <v>0</v>
      </c>
      <c r="V180" s="119">
        <v>0</v>
      </c>
      <c r="W180" s="120">
        <v>0</v>
      </c>
      <c r="X180" s="119">
        <v>0</v>
      </c>
      <c r="Y180" s="120">
        <v>0</v>
      </c>
      <c r="Z180" s="119">
        <v>0</v>
      </c>
      <c r="AA180" s="120">
        <v>0</v>
      </c>
      <c r="AB180" s="119">
        <v>0</v>
      </c>
      <c r="AC180" s="120">
        <v>0</v>
      </c>
      <c r="AD180" s="119">
        <f t="shared" si="18"/>
        <v>0</v>
      </c>
      <c r="AE180" s="120">
        <f t="shared" si="19"/>
        <v>0</v>
      </c>
      <c r="AF180" s="121">
        <f t="shared" si="20"/>
        <v>226.87</v>
      </c>
      <c r="AG180" s="121">
        <f t="shared" si="21"/>
        <v>539.03</v>
      </c>
      <c r="AH180" s="11"/>
      <c r="AI180" s="122">
        <f t="shared" si="22"/>
        <v>0</v>
      </c>
      <c r="AJ180" s="122">
        <f t="shared" si="23"/>
        <v>0</v>
      </c>
      <c r="AK180" s="120">
        <f t="shared" si="24"/>
        <v>0</v>
      </c>
    </row>
    <row r="181" spans="1:37" x14ac:dyDescent="0.35">
      <c r="A181" s="13" t="s">
        <v>258</v>
      </c>
      <c r="B181" s="14" t="s">
        <v>259</v>
      </c>
      <c r="C181" s="92" t="s">
        <v>258</v>
      </c>
      <c r="D181" s="93" t="s">
        <v>259</v>
      </c>
      <c r="E181" s="94" t="str">
        <f t="shared" si="17"/>
        <v>T007T007</v>
      </c>
      <c r="F181" s="95" t="s">
        <v>260</v>
      </c>
      <c r="G181" s="96">
        <v>20</v>
      </c>
      <c r="H181" s="1"/>
      <c r="I181" s="82">
        <v>0</v>
      </c>
      <c r="J181" s="82">
        <v>0</v>
      </c>
      <c r="K181" s="83">
        <v>0</v>
      </c>
      <c r="L181" s="82">
        <v>0</v>
      </c>
      <c r="M181" s="83">
        <v>0</v>
      </c>
      <c r="N181" s="82">
        <v>0</v>
      </c>
      <c r="O181" s="83">
        <v>0</v>
      </c>
      <c r="P181" s="82">
        <v>0</v>
      </c>
      <c r="Q181" s="83">
        <v>0</v>
      </c>
      <c r="R181" s="82">
        <v>0</v>
      </c>
      <c r="S181" s="83">
        <v>0</v>
      </c>
      <c r="T181" s="82">
        <v>0</v>
      </c>
      <c r="U181" s="83">
        <v>0</v>
      </c>
      <c r="V181" s="82">
        <v>0</v>
      </c>
      <c r="W181" s="83">
        <v>0</v>
      </c>
      <c r="X181" s="82">
        <v>0</v>
      </c>
      <c r="Y181" s="83">
        <v>0</v>
      </c>
      <c r="Z181" s="82">
        <v>0</v>
      </c>
      <c r="AA181" s="83">
        <v>0</v>
      </c>
      <c r="AB181" s="82">
        <v>0</v>
      </c>
      <c r="AC181" s="83">
        <v>0</v>
      </c>
      <c r="AD181" s="82">
        <f t="shared" si="18"/>
        <v>0</v>
      </c>
      <c r="AE181" s="83">
        <f t="shared" si="19"/>
        <v>0</v>
      </c>
      <c r="AF181" s="97">
        <f t="shared" si="20"/>
        <v>0</v>
      </c>
      <c r="AG181" s="97">
        <f t="shared" si="21"/>
        <v>0</v>
      </c>
      <c r="AH181" s="11"/>
      <c r="AI181" s="84">
        <f t="shared" si="22"/>
        <v>349.92</v>
      </c>
      <c r="AJ181" s="84">
        <f t="shared" si="23"/>
        <v>0</v>
      </c>
      <c r="AK181" s="98">
        <f t="shared" si="24"/>
        <v>1</v>
      </c>
    </row>
    <row r="182" spans="1:37" x14ac:dyDescent="0.35">
      <c r="A182" s="13" t="s">
        <v>261</v>
      </c>
      <c r="B182" s="14" t="s">
        <v>262</v>
      </c>
      <c r="C182" s="92" t="s">
        <v>261</v>
      </c>
      <c r="D182" s="93" t="s">
        <v>262</v>
      </c>
      <c r="E182" s="94" t="str">
        <f t="shared" si="17"/>
        <v>T018T018</v>
      </c>
      <c r="F182" s="95" t="s">
        <v>260</v>
      </c>
      <c r="G182" s="96">
        <v>20</v>
      </c>
      <c r="H182" s="1"/>
      <c r="I182" s="82">
        <v>0</v>
      </c>
      <c r="J182" s="82">
        <v>0</v>
      </c>
      <c r="K182" s="83">
        <v>0</v>
      </c>
      <c r="L182" s="82">
        <v>0</v>
      </c>
      <c r="M182" s="83">
        <v>0</v>
      </c>
      <c r="N182" s="82">
        <v>0</v>
      </c>
      <c r="O182" s="83">
        <v>0</v>
      </c>
      <c r="P182" s="82">
        <v>0</v>
      </c>
      <c r="Q182" s="83">
        <v>0</v>
      </c>
      <c r="R182" s="82">
        <v>0</v>
      </c>
      <c r="S182" s="83">
        <v>0</v>
      </c>
      <c r="T182" s="82">
        <v>0</v>
      </c>
      <c r="U182" s="83">
        <v>0</v>
      </c>
      <c r="V182" s="82">
        <v>0</v>
      </c>
      <c r="W182" s="83">
        <v>0</v>
      </c>
      <c r="X182" s="82">
        <v>0</v>
      </c>
      <c r="Y182" s="83">
        <v>0</v>
      </c>
      <c r="Z182" s="82">
        <v>0</v>
      </c>
      <c r="AA182" s="83">
        <v>0</v>
      </c>
      <c r="AB182" s="82">
        <v>0</v>
      </c>
      <c r="AC182" s="83">
        <v>0</v>
      </c>
      <c r="AD182" s="82">
        <f t="shared" si="18"/>
        <v>0</v>
      </c>
      <c r="AE182" s="83">
        <f t="shared" si="19"/>
        <v>0</v>
      </c>
      <c r="AF182" s="97">
        <f t="shared" si="20"/>
        <v>0</v>
      </c>
      <c r="AG182" s="97">
        <f t="shared" si="21"/>
        <v>0</v>
      </c>
      <c r="AH182" s="11"/>
      <c r="AI182" s="84">
        <f t="shared" si="22"/>
        <v>535.11999999999989</v>
      </c>
      <c r="AJ182" s="84">
        <f t="shared" si="23"/>
        <v>0</v>
      </c>
      <c r="AK182" s="98">
        <f t="shared" si="24"/>
        <v>1</v>
      </c>
    </row>
    <row r="183" spans="1:37" x14ac:dyDescent="0.35">
      <c r="A183" s="13" t="s">
        <v>263</v>
      </c>
      <c r="B183" s="14" t="s">
        <v>264</v>
      </c>
      <c r="C183" s="92" t="s">
        <v>263</v>
      </c>
      <c r="D183" s="93" t="s">
        <v>264</v>
      </c>
      <c r="E183" s="94" t="str">
        <f t="shared" si="17"/>
        <v>T068T068</v>
      </c>
      <c r="F183" s="95" t="s">
        <v>260</v>
      </c>
      <c r="G183" s="96">
        <v>20</v>
      </c>
      <c r="H183" s="1"/>
      <c r="I183" s="82">
        <v>0</v>
      </c>
      <c r="J183" s="82">
        <v>0</v>
      </c>
      <c r="K183" s="83">
        <v>0</v>
      </c>
      <c r="L183" s="82">
        <v>0</v>
      </c>
      <c r="M183" s="83">
        <v>0</v>
      </c>
      <c r="N183" s="82">
        <v>0</v>
      </c>
      <c r="O183" s="83">
        <v>0</v>
      </c>
      <c r="P183" s="82">
        <v>0</v>
      </c>
      <c r="Q183" s="83">
        <v>0</v>
      </c>
      <c r="R183" s="82">
        <v>0</v>
      </c>
      <c r="S183" s="83">
        <v>0</v>
      </c>
      <c r="T183" s="82">
        <v>0</v>
      </c>
      <c r="U183" s="83">
        <v>0</v>
      </c>
      <c r="V183" s="82">
        <v>0</v>
      </c>
      <c r="W183" s="83">
        <v>0</v>
      </c>
      <c r="X183" s="82">
        <v>0</v>
      </c>
      <c r="Y183" s="83">
        <v>0</v>
      </c>
      <c r="Z183" s="82">
        <v>0</v>
      </c>
      <c r="AA183" s="83">
        <v>0</v>
      </c>
      <c r="AB183" s="82">
        <v>0</v>
      </c>
      <c r="AC183" s="83">
        <v>0</v>
      </c>
      <c r="AD183" s="82">
        <f t="shared" si="18"/>
        <v>0</v>
      </c>
      <c r="AE183" s="83">
        <f t="shared" si="19"/>
        <v>0</v>
      </c>
      <c r="AF183" s="97">
        <f t="shared" si="20"/>
        <v>0</v>
      </c>
      <c r="AG183" s="97">
        <f t="shared" si="21"/>
        <v>0</v>
      </c>
      <c r="AH183" s="11"/>
      <c r="AI183" s="84">
        <f t="shared" si="22"/>
        <v>913.03</v>
      </c>
      <c r="AJ183" s="84">
        <f t="shared" si="23"/>
        <v>0</v>
      </c>
      <c r="AK183" s="98">
        <f t="shared" si="24"/>
        <v>1</v>
      </c>
    </row>
    <row r="184" spans="1:37" x14ac:dyDescent="0.35">
      <c r="A184" s="13" t="s">
        <v>265</v>
      </c>
      <c r="B184" s="14" t="s">
        <v>266</v>
      </c>
      <c r="C184" s="92" t="s">
        <v>265</v>
      </c>
      <c r="D184" s="93" t="s">
        <v>266</v>
      </c>
      <c r="E184" s="94" t="str">
        <f t="shared" si="17"/>
        <v>T128T128</v>
      </c>
      <c r="F184" s="95" t="s">
        <v>260</v>
      </c>
      <c r="G184" s="96">
        <v>20</v>
      </c>
      <c r="H184" s="1"/>
      <c r="I184" s="82">
        <v>0</v>
      </c>
      <c r="J184" s="82">
        <v>0</v>
      </c>
      <c r="K184" s="83">
        <v>0</v>
      </c>
      <c r="L184" s="82">
        <v>0</v>
      </c>
      <c r="M184" s="83">
        <v>0</v>
      </c>
      <c r="N184" s="82">
        <v>0</v>
      </c>
      <c r="O184" s="83">
        <v>0</v>
      </c>
      <c r="P184" s="82">
        <v>0</v>
      </c>
      <c r="Q184" s="83">
        <v>0</v>
      </c>
      <c r="R184" s="82">
        <v>0</v>
      </c>
      <c r="S184" s="83">
        <v>0</v>
      </c>
      <c r="T184" s="82">
        <v>0</v>
      </c>
      <c r="U184" s="83">
        <v>0</v>
      </c>
      <c r="V184" s="82">
        <v>0</v>
      </c>
      <c r="W184" s="83">
        <v>0</v>
      </c>
      <c r="X184" s="82">
        <v>0</v>
      </c>
      <c r="Y184" s="83">
        <v>0</v>
      </c>
      <c r="Z184" s="82">
        <v>0</v>
      </c>
      <c r="AA184" s="83">
        <v>0</v>
      </c>
      <c r="AB184" s="82">
        <v>0</v>
      </c>
      <c r="AC184" s="83">
        <v>0</v>
      </c>
      <c r="AD184" s="82">
        <f t="shared" si="18"/>
        <v>0</v>
      </c>
      <c r="AE184" s="83">
        <f t="shared" si="19"/>
        <v>0</v>
      </c>
      <c r="AF184" s="97">
        <f t="shared" si="20"/>
        <v>0</v>
      </c>
      <c r="AG184" s="97">
        <f t="shared" si="21"/>
        <v>0</v>
      </c>
      <c r="AH184" s="11"/>
      <c r="AI184" s="84">
        <f t="shared" si="22"/>
        <v>355.96999999999991</v>
      </c>
      <c r="AJ184" s="84">
        <f t="shared" si="23"/>
        <v>0</v>
      </c>
      <c r="AK184" s="98">
        <f t="shared" si="24"/>
        <v>1</v>
      </c>
    </row>
    <row r="185" spans="1:37" x14ac:dyDescent="0.35">
      <c r="A185" s="13" t="s">
        <v>267</v>
      </c>
      <c r="B185" s="14" t="s">
        <v>268</v>
      </c>
      <c r="C185" s="92" t="s">
        <v>267</v>
      </c>
      <c r="D185" s="93" t="s">
        <v>268</v>
      </c>
      <c r="E185" s="94" t="str">
        <f t="shared" si="17"/>
        <v>T165T165</v>
      </c>
      <c r="F185" s="95" t="s">
        <v>260</v>
      </c>
      <c r="G185" s="96">
        <v>20</v>
      </c>
      <c r="H185" s="1"/>
      <c r="I185" s="82">
        <v>0</v>
      </c>
      <c r="J185" s="82">
        <v>0</v>
      </c>
      <c r="K185" s="83">
        <v>0</v>
      </c>
      <c r="L185" s="82">
        <v>0</v>
      </c>
      <c r="M185" s="83">
        <v>0</v>
      </c>
      <c r="N185" s="82">
        <v>0</v>
      </c>
      <c r="O185" s="83">
        <v>0</v>
      </c>
      <c r="P185" s="82">
        <v>0</v>
      </c>
      <c r="Q185" s="83">
        <v>0</v>
      </c>
      <c r="R185" s="82">
        <v>0</v>
      </c>
      <c r="S185" s="83">
        <v>0</v>
      </c>
      <c r="T185" s="82">
        <v>0</v>
      </c>
      <c r="U185" s="83">
        <v>0</v>
      </c>
      <c r="V185" s="82">
        <v>0</v>
      </c>
      <c r="W185" s="83">
        <v>0</v>
      </c>
      <c r="X185" s="82">
        <v>0</v>
      </c>
      <c r="Y185" s="83">
        <v>0</v>
      </c>
      <c r="Z185" s="82">
        <v>0</v>
      </c>
      <c r="AA185" s="83">
        <v>0</v>
      </c>
      <c r="AB185" s="82">
        <v>0</v>
      </c>
      <c r="AC185" s="83">
        <v>0</v>
      </c>
      <c r="AD185" s="82">
        <f t="shared" si="18"/>
        <v>0</v>
      </c>
      <c r="AE185" s="83">
        <f t="shared" si="19"/>
        <v>0</v>
      </c>
      <c r="AF185" s="97">
        <f t="shared" si="20"/>
        <v>0</v>
      </c>
      <c r="AG185" s="97">
        <f t="shared" si="21"/>
        <v>0</v>
      </c>
      <c r="AH185" s="11"/>
      <c r="AI185" s="84">
        <f t="shared" si="22"/>
        <v>729.83999999999992</v>
      </c>
      <c r="AJ185" s="84">
        <f t="shared" si="23"/>
        <v>0</v>
      </c>
      <c r="AK185" s="98">
        <f t="shared" si="24"/>
        <v>1</v>
      </c>
    </row>
    <row r="186" spans="1:37" x14ac:dyDescent="0.35">
      <c r="A186" s="13" t="s">
        <v>269</v>
      </c>
      <c r="B186" s="14" t="s">
        <v>270</v>
      </c>
      <c r="C186" s="92" t="s">
        <v>269</v>
      </c>
      <c r="D186" s="93" t="s">
        <v>270</v>
      </c>
      <c r="E186" s="94" t="str">
        <f t="shared" si="17"/>
        <v>T187T187</v>
      </c>
      <c r="F186" s="95" t="s">
        <v>260</v>
      </c>
      <c r="G186" s="157">
        <v>20</v>
      </c>
      <c r="H186" s="1"/>
      <c r="I186" s="82">
        <v>0</v>
      </c>
      <c r="J186" s="82">
        <v>0</v>
      </c>
      <c r="K186" s="83">
        <v>0</v>
      </c>
      <c r="L186" s="82">
        <v>0</v>
      </c>
      <c r="M186" s="83">
        <v>0</v>
      </c>
      <c r="N186" s="82">
        <v>0</v>
      </c>
      <c r="O186" s="83">
        <v>0</v>
      </c>
      <c r="P186" s="82">
        <v>0</v>
      </c>
      <c r="Q186" s="83">
        <v>0</v>
      </c>
      <c r="R186" s="82">
        <v>0</v>
      </c>
      <c r="S186" s="83">
        <v>0</v>
      </c>
      <c r="T186" s="82">
        <v>0</v>
      </c>
      <c r="U186" s="83">
        <v>0</v>
      </c>
      <c r="V186" s="82">
        <v>0</v>
      </c>
      <c r="W186" s="83">
        <v>0</v>
      </c>
      <c r="X186" s="82">
        <v>0</v>
      </c>
      <c r="Y186" s="83">
        <v>0</v>
      </c>
      <c r="Z186" s="82">
        <v>0</v>
      </c>
      <c r="AA186" s="83">
        <v>0</v>
      </c>
      <c r="AB186" s="82">
        <v>0</v>
      </c>
      <c r="AC186" s="83">
        <v>0</v>
      </c>
      <c r="AD186" s="82">
        <f t="shared" si="18"/>
        <v>0</v>
      </c>
      <c r="AE186" s="83">
        <f t="shared" si="19"/>
        <v>0</v>
      </c>
      <c r="AF186" s="97">
        <f t="shared" si="20"/>
        <v>0</v>
      </c>
      <c r="AG186" s="97">
        <f t="shared" si="21"/>
        <v>0</v>
      </c>
      <c r="AH186" s="11"/>
      <c r="AI186" s="84">
        <f t="shared" si="22"/>
        <v>820.21</v>
      </c>
      <c r="AJ186" s="84">
        <f t="shared" si="23"/>
        <v>0</v>
      </c>
      <c r="AK186" s="98">
        <f t="shared" si="24"/>
        <v>1</v>
      </c>
    </row>
    <row r="187" spans="1:37" x14ac:dyDescent="0.35">
      <c r="A187" s="99" t="s">
        <v>258</v>
      </c>
      <c r="B187" s="100" t="s">
        <v>259</v>
      </c>
      <c r="C187" s="101" t="s">
        <v>271</v>
      </c>
      <c r="D187" s="102" t="s">
        <v>272</v>
      </c>
      <c r="E187" s="103" t="str">
        <f t="shared" si="17"/>
        <v>U085T007</v>
      </c>
      <c r="F187" s="104" t="s">
        <v>260</v>
      </c>
      <c r="G187" s="105">
        <v>20</v>
      </c>
      <c r="H187" s="106"/>
      <c r="I187" s="107">
        <v>194.66</v>
      </c>
      <c r="J187" s="107">
        <v>18.5</v>
      </c>
      <c r="K187" s="108">
        <v>-9.99</v>
      </c>
      <c r="L187" s="107">
        <v>43.45</v>
      </c>
      <c r="M187" s="108">
        <v>15.64</v>
      </c>
      <c r="N187" s="107">
        <v>53.21</v>
      </c>
      <c r="O187" s="108">
        <v>20.77</v>
      </c>
      <c r="P187" s="107">
        <v>87</v>
      </c>
      <c r="Q187" s="108">
        <v>89.61</v>
      </c>
      <c r="R187" s="107">
        <v>2</v>
      </c>
      <c r="S187" s="108">
        <v>4.9800000000000004</v>
      </c>
      <c r="T187" s="107">
        <v>194.66</v>
      </c>
      <c r="U187" s="108">
        <v>29.2</v>
      </c>
      <c r="V187" s="107">
        <v>0</v>
      </c>
      <c r="W187" s="108">
        <v>0</v>
      </c>
      <c r="X187" s="107">
        <v>0</v>
      </c>
      <c r="Y187" s="108">
        <v>0</v>
      </c>
      <c r="Z187" s="107">
        <v>0</v>
      </c>
      <c r="AA187" s="108">
        <v>0</v>
      </c>
      <c r="AB187" s="107">
        <v>0</v>
      </c>
      <c r="AC187" s="108">
        <v>5.05</v>
      </c>
      <c r="AD187" s="107">
        <f t="shared" si="18"/>
        <v>155.26000000000002</v>
      </c>
      <c r="AE187" s="108">
        <f t="shared" si="19"/>
        <v>349.92</v>
      </c>
      <c r="AF187" s="109">
        <f t="shared" si="20"/>
        <v>0</v>
      </c>
      <c r="AG187" s="109">
        <f t="shared" si="21"/>
        <v>0</v>
      </c>
      <c r="AH187" s="11"/>
      <c r="AI187" s="110">
        <f t="shared" si="22"/>
        <v>0</v>
      </c>
      <c r="AJ187" s="111">
        <f t="shared" si="23"/>
        <v>1</v>
      </c>
      <c r="AK187" s="108">
        <f t="shared" si="24"/>
        <v>0</v>
      </c>
    </row>
    <row r="188" spans="1:37" x14ac:dyDescent="0.35">
      <c r="A188" s="99" t="s">
        <v>261</v>
      </c>
      <c r="B188" s="100" t="s">
        <v>262</v>
      </c>
      <c r="C188" s="101" t="s">
        <v>271</v>
      </c>
      <c r="D188" s="102" t="s">
        <v>272</v>
      </c>
      <c r="E188" s="103" t="str">
        <f t="shared" si="17"/>
        <v>U085T018</v>
      </c>
      <c r="F188" s="104" t="s">
        <v>260</v>
      </c>
      <c r="G188" s="105">
        <v>20</v>
      </c>
      <c r="H188" s="1"/>
      <c r="I188" s="107">
        <v>270.27999999999997</v>
      </c>
      <c r="J188" s="107">
        <v>29.1</v>
      </c>
      <c r="K188" s="108">
        <v>-15.71</v>
      </c>
      <c r="L188" s="107">
        <v>63</v>
      </c>
      <c r="M188" s="108">
        <v>22.68</v>
      </c>
      <c r="N188" s="107">
        <v>79.180000000000007</v>
      </c>
      <c r="O188" s="108">
        <v>30.879999999999995</v>
      </c>
      <c r="P188" s="107">
        <v>171.8</v>
      </c>
      <c r="Q188" s="108">
        <v>176.95</v>
      </c>
      <c r="R188" s="107">
        <v>1</v>
      </c>
      <c r="S188" s="108">
        <v>2.4900000000000002</v>
      </c>
      <c r="T188" s="107">
        <v>270.27999999999997</v>
      </c>
      <c r="U188" s="108">
        <v>40.54</v>
      </c>
      <c r="V188" s="107">
        <v>0</v>
      </c>
      <c r="W188" s="108">
        <v>0</v>
      </c>
      <c r="X188" s="107">
        <v>0</v>
      </c>
      <c r="Y188" s="108">
        <v>0</v>
      </c>
      <c r="Z188" s="107">
        <v>0</v>
      </c>
      <c r="AA188" s="108">
        <v>0</v>
      </c>
      <c r="AB188" s="107">
        <v>0</v>
      </c>
      <c r="AC188" s="108">
        <v>7.01</v>
      </c>
      <c r="AD188" s="107">
        <f t="shared" si="18"/>
        <v>264.83999999999997</v>
      </c>
      <c r="AE188" s="108">
        <f t="shared" si="19"/>
        <v>535.11999999999989</v>
      </c>
      <c r="AF188" s="109">
        <f t="shared" si="20"/>
        <v>0</v>
      </c>
      <c r="AG188" s="109">
        <f t="shared" si="21"/>
        <v>0</v>
      </c>
      <c r="AH188" s="11"/>
      <c r="AI188" s="110">
        <f t="shared" si="22"/>
        <v>0</v>
      </c>
      <c r="AJ188" s="111">
        <f t="shared" si="23"/>
        <v>1</v>
      </c>
      <c r="AK188" s="108">
        <f t="shared" si="24"/>
        <v>0</v>
      </c>
    </row>
    <row r="189" spans="1:37" x14ac:dyDescent="0.35">
      <c r="A189" s="99" t="s">
        <v>265</v>
      </c>
      <c r="B189" s="100" t="s">
        <v>266</v>
      </c>
      <c r="C189" s="101" t="s">
        <v>271</v>
      </c>
      <c r="D189" s="102" t="s">
        <v>266</v>
      </c>
      <c r="E189" s="103" t="str">
        <f t="shared" si="17"/>
        <v>U085T128</v>
      </c>
      <c r="F189" s="104" t="s">
        <v>260</v>
      </c>
      <c r="G189" s="105">
        <v>20</v>
      </c>
      <c r="H189" s="1"/>
      <c r="I189" s="107">
        <v>199.03999999999996</v>
      </c>
      <c r="J189" s="107">
        <v>17.5</v>
      </c>
      <c r="K189" s="108">
        <v>-9.4499999999999993</v>
      </c>
      <c r="L189" s="107">
        <v>41.14</v>
      </c>
      <c r="M189" s="108">
        <v>14.81</v>
      </c>
      <c r="N189" s="107">
        <v>54.83</v>
      </c>
      <c r="O189" s="108">
        <v>21.39</v>
      </c>
      <c r="P189" s="107">
        <v>92.390000000000015</v>
      </c>
      <c r="Q189" s="108">
        <v>95.16</v>
      </c>
      <c r="R189" s="107">
        <v>0</v>
      </c>
      <c r="S189" s="108">
        <v>0</v>
      </c>
      <c r="T189" s="107">
        <v>199.04</v>
      </c>
      <c r="U189" s="108">
        <v>29.86</v>
      </c>
      <c r="V189" s="107">
        <v>0</v>
      </c>
      <c r="W189" s="108">
        <v>0</v>
      </c>
      <c r="X189" s="107">
        <v>0</v>
      </c>
      <c r="Y189" s="108">
        <v>0</v>
      </c>
      <c r="Z189" s="107">
        <v>0</v>
      </c>
      <c r="AA189" s="108">
        <v>0</v>
      </c>
      <c r="AB189" s="107">
        <v>0</v>
      </c>
      <c r="AC189" s="108">
        <v>5.16</v>
      </c>
      <c r="AD189" s="107">
        <f t="shared" si="18"/>
        <v>156.92999999999998</v>
      </c>
      <c r="AE189" s="108">
        <f t="shared" si="19"/>
        <v>355.96999999999991</v>
      </c>
      <c r="AF189" s="109">
        <f t="shared" si="20"/>
        <v>0</v>
      </c>
      <c r="AG189" s="109">
        <f t="shared" si="21"/>
        <v>0</v>
      </c>
      <c r="AH189" s="11"/>
      <c r="AI189" s="110">
        <f t="shared" si="22"/>
        <v>0</v>
      </c>
      <c r="AJ189" s="111">
        <f t="shared" si="23"/>
        <v>1</v>
      </c>
      <c r="AK189" s="108">
        <f t="shared" si="24"/>
        <v>0</v>
      </c>
    </row>
    <row r="190" spans="1:37" x14ac:dyDescent="0.35">
      <c r="A190" s="99" t="s">
        <v>269</v>
      </c>
      <c r="B190" s="100" t="s">
        <v>270</v>
      </c>
      <c r="C190" s="101" t="s">
        <v>271</v>
      </c>
      <c r="D190" s="102" t="s">
        <v>270</v>
      </c>
      <c r="E190" s="103" t="str">
        <f t="shared" si="17"/>
        <v>U085T187</v>
      </c>
      <c r="F190" s="104" t="s">
        <v>260</v>
      </c>
      <c r="G190" s="105">
        <v>20</v>
      </c>
      <c r="H190" s="1"/>
      <c r="I190" s="107">
        <v>457.33</v>
      </c>
      <c r="J190" s="107">
        <v>40.5</v>
      </c>
      <c r="K190" s="108">
        <v>-21.87</v>
      </c>
      <c r="L190" s="107">
        <v>98.88</v>
      </c>
      <c r="M190" s="108">
        <v>35.6</v>
      </c>
      <c r="N190" s="107">
        <v>113.18</v>
      </c>
      <c r="O190" s="108">
        <v>44.14</v>
      </c>
      <c r="P190" s="107">
        <v>201.08999999999997</v>
      </c>
      <c r="Q190" s="108">
        <v>207.12</v>
      </c>
      <c r="R190" s="107">
        <v>7</v>
      </c>
      <c r="S190" s="108">
        <v>17.43</v>
      </c>
      <c r="T190" s="107">
        <v>457.33000000000004</v>
      </c>
      <c r="U190" s="108">
        <v>68.599999999999994</v>
      </c>
      <c r="V190" s="107">
        <v>0</v>
      </c>
      <c r="W190" s="108">
        <v>0</v>
      </c>
      <c r="X190" s="107">
        <v>0</v>
      </c>
      <c r="Y190" s="108">
        <v>0</v>
      </c>
      <c r="Z190" s="107">
        <v>0</v>
      </c>
      <c r="AA190" s="108">
        <v>0</v>
      </c>
      <c r="AB190" s="107">
        <v>0</v>
      </c>
      <c r="AC190" s="108">
        <v>11.86</v>
      </c>
      <c r="AD190" s="107">
        <f t="shared" si="18"/>
        <v>362.88</v>
      </c>
      <c r="AE190" s="108">
        <f t="shared" si="19"/>
        <v>820.21</v>
      </c>
      <c r="AF190" s="109">
        <f t="shared" si="20"/>
        <v>0</v>
      </c>
      <c r="AG190" s="109">
        <f t="shared" si="21"/>
        <v>0</v>
      </c>
      <c r="AH190" s="11"/>
      <c r="AI190" s="110">
        <f t="shared" si="22"/>
        <v>0</v>
      </c>
      <c r="AJ190" s="111">
        <f t="shared" si="23"/>
        <v>1</v>
      </c>
      <c r="AK190" s="108">
        <f t="shared" si="24"/>
        <v>0</v>
      </c>
    </row>
    <row r="191" spans="1:37" x14ac:dyDescent="0.35">
      <c r="A191" s="112" t="s">
        <v>271</v>
      </c>
      <c r="B191" s="113" t="s">
        <v>272</v>
      </c>
      <c r="C191" s="114" t="s">
        <v>271</v>
      </c>
      <c r="D191" s="115" t="s">
        <v>272</v>
      </c>
      <c r="E191" s="116" t="str">
        <f t="shared" si="17"/>
        <v>U085U085</v>
      </c>
      <c r="F191" s="117" t="s">
        <v>260</v>
      </c>
      <c r="G191" s="118">
        <v>20</v>
      </c>
      <c r="H191" s="1"/>
      <c r="I191" s="119">
        <v>0</v>
      </c>
      <c r="J191" s="119">
        <v>0</v>
      </c>
      <c r="K191" s="120">
        <v>0</v>
      </c>
      <c r="L191" s="119">
        <v>0</v>
      </c>
      <c r="M191" s="120">
        <v>0</v>
      </c>
      <c r="N191" s="119">
        <v>0</v>
      </c>
      <c r="O191" s="120">
        <v>0</v>
      </c>
      <c r="P191" s="119">
        <v>0</v>
      </c>
      <c r="Q191" s="120">
        <v>0</v>
      </c>
      <c r="R191" s="119">
        <v>0</v>
      </c>
      <c r="S191" s="120">
        <v>0</v>
      </c>
      <c r="T191" s="119">
        <v>0</v>
      </c>
      <c r="U191" s="120">
        <v>0</v>
      </c>
      <c r="V191" s="119">
        <v>0</v>
      </c>
      <c r="W191" s="120">
        <v>0</v>
      </c>
      <c r="X191" s="119">
        <v>0</v>
      </c>
      <c r="Y191" s="120">
        <v>0</v>
      </c>
      <c r="Z191" s="119">
        <v>0</v>
      </c>
      <c r="AA191" s="120">
        <v>0</v>
      </c>
      <c r="AB191" s="119">
        <v>415.5</v>
      </c>
      <c r="AC191" s="120">
        <v>0</v>
      </c>
      <c r="AD191" s="119">
        <f t="shared" si="18"/>
        <v>0</v>
      </c>
      <c r="AE191" s="120">
        <f t="shared" si="19"/>
        <v>0</v>
      </c>
      <c r="AF191" s="121">
        <f t="shared" si="20"/>
        <v>939.91</v>
      </c>
      <c r="AG191" s="121">
        <f t="shared" si="21"/>
        <v>2061.2199999999998</v>
      </c>
      <c r="AH191" s="11"/>
      <c r="AI191" s="122">
        <f t="shared" si="22"/>
        <v>0</v>
      </c>
      <c r="AJ191" s="122">
        <f t="shared" si="23"/>
        <v>0</v>
      </c>
      <c r="AK191" s="120">
        <f t="shared" si="24"/>
        <v>0</v>
      </c>
    </row>
    <row r="192" spans="1:37" x14ac:dyDescent="0.35">
      <c r="A192" s="130" t="s">
        <v>263</v>
      </c>
      <c r="B192" s="19" t="s">
        <v>264</v>
      </c>
      <c r="C192" s="101" t="s">
        <v>273</v>
      </c>
      <c r="D192" s="102" t="s">
        <v>274</v>
      </c>
      <c r="E192" s="103" t="str">
        <f t="shared" si="17"/>
        <v>U088T068</v>
      </c>
      <c r="F192" s="104" t="s">
        <v>260</v>
      </c>
      <c r="G192" s="105">
        <v>20</v>
      </c>
      <c r="H192" s="1"/>
      <c r="I192" s="107">
        <v>484.86</v>
      </c>
      <c r="J192" s="107">
        <v>40.799999999999997</v>
      </c>
      <c r="K192" s="108">
        <v>-22.03</v>
      </c>
      <c r="L192" s="107">
        <v>108.85</v>
      </c>
      <c r="M192" s="108">
        <v>39.19</v>
      </c>
      <c r="N192" s="107">
        <v>131.63</v>
      </c>
      <c r="O192" s="108">
        <v>51.34</v>
      </c>
      <c r="P192" s="107">
        <v>284.82000000000005</v>
      </c>
      <c r="Q192" s="108">
        <v>293.36</v>
      </c>
      <c r="R192" s="107">
        <v>13</v>
      </c>
      <c r="S192" s="108">
        <v>32.369999999999997</v>
      </c>
      <c r="T192" s="107">
        <v>0</v>
      </c>
      <c r="U192" s="108">
        <v>0</v>
      </c>
      <c r="V192" s="107">
        <v>0</v>
      </c>
      <c r="W192" s="108">
        <v>0</v>
      </c>
      <c r="X192" s="107">
        <v>484.86</v>
      </c>
      <c r="Y192" s="108">
        <v>33.94</v>
      </c>
      <c r="Z192" s="107">
        <v>0</v>
      </c>
      <c r="AA192" s="108">
        <v>0</v>
      </c>
      <c r="AB192" s="107">
        <v>0</v>
      </c>
      <c r="AC192" s="108">
        <v>0</v>
      </c>
      <c r="AD192" s="107">
        <f t="shared" si="18"/>
        <v>428.17</v>
      </c>
      <c r="AE192" s="108">
        <f t="shared" si="19"/>
        <v>913.03</v>
      </c>
      <c r="AF192" s="109">
        <f t="shared" si="20"/>
        <v>0</v>
      </c>
      <c r="AG192" s="109">
        <f t="shared" si="21"/>
        <v>0</v>
      </c>
      <c r="AH192" s="11"/>
      <c r="AI192" s="110">
        <f t="shared" si="22"/>
        <v>0</v>
      </c>
      <c r="AJ192" s="111">
        <f t="shared" si="23"/>
        <v>1</v>
      </c>
      <c r="AK192" s="108">
        <f t="shared" si="24"/>
        <v>0</v>
      </c>
    </row>
    <row r="193" spans="1:37" x14ac:dyDescent="0.35">
      <c r="A193" s="130" t="s">
        <v>267</v>
      </c>
      <c r="B193" s="19" t="s">
        <v>268</v>
      </c>
      <c r="C193" s="101" t="s">
        <v>273</v>
      </c>
      <c r="D193" s="102" t="s">
        <v>274</v>
      </c>
      <c r="E193" s="103" t="str">
        <f t="shared" si="17"/>
        <v>U088T165</v>
      </c>
      <c r="F193" s="104" t="s">
        <v>260</v>
      </c>
      <c r="G193" s="156">
        <v>20</v>
      </c>
      <c r="H193" s="1"/>
      <c r="I193" s="107">
        <v>378.69</v>
      </c>
      <c r="J193" s="107">
        <v>36.83</v>
      </c>
      <c r="K193" s="108">
        <v>-19.889999999999997</v>
      </c>
      <c r="L193" s="107">
        <v>68.44</v>
      </c>
      <c r="M193" s="108">
        <v>24.64</v>
      </c>
      <c r="N193" s="107">
        <v>117.67</v>
      </c>
      <c r="O193" s="108">
        <v>45.89</v>
      </c>
      <c r="P193" s="107">
        <v>266.02</v>
      </c>
      <c r="Q193" s="108">
        <v>274</v>
      </c>
      <c r="R193" s="107">
        <v>0</v>
      </c>
      <c r="S193" s="108">
        <v>0</v>
      </c>
      <c r="T193" s="107">
        <v>0</v>
      </c>
      <c r="U193" s="108">
        <v>0</v>
      </c>
      <c r="V193" s="107">
        <v>0</v>
      </c>
      <c r="W193" s="108">
        <v>0</v>
      </c>
      <c r="X193" s="107">
        <v>378.69</v>
      </c>
      <c r="Y193" s="108">
        <v>26.51</v>
      </c>
      <c r="Z193" s="107">
        <v>0</v>
      </c>
      <c r="AA193" s="108">
        <v>0</v>
      </c>
      <c r="AB193" s="107">
        <v>0</v>
      </c>
      <c r="AC193" s="108">
        <v>0</v>
      </c>
      <c r="AD193" s="107">
        <f t="shared" si="18"/>
        <v>351.15</v>
      </c>
      <c r="AE193" s="108">
        <f t="shared" si="19"/>
        <v>729.83999999999992</v>
      </c>
      <c r="AF193" s="109">
        <f t="shared" si="20"/>
        <v>0</v>
      </c>
      <c r="AG193" s="109">
        <f t="shared" si="21"/>
        <v>0</v>
      </c>
      <c r="AH193" s="11"/>
      <c r="AI193" s="110">
        <f t="shared" si="22"/>
        <v>0</v>
      </c>
      <c r="AJ193" s="111">
        <f t="shared" si="23"/>
        <v>1</v>
      </c>
      <c r="AK193" s="108">
        <f t="shared" si="24"/>
        <v>0</v>
      </c>
    </row>
    <row r="194" spans="1:37" x14ac:dyDescent="0.35">
      <c r="A194" s="112" t="s">
        <v>273</v>
      </c>
      <c r="B194" s="113" t="s">
        <v>275</v>
      </c>
      <c r="C194" s="114" t="s">
        <v>273</v>
      </c>
      <c r="D194" s="115" t="s">
        <v>274</v>
      </c>
      <c r="E194" s="116" t="str">
        <f t="shared" si="17"/>
        <v>U088U088</v>
      </c>
      <c r="F194" s="117" t="s">
        <v>260</v>
      </c>
      <c r="G194" s="118">
        <v>20</v>
      </c>
      <c r="H194" s="1"/>
      <c r="I194" s="119">
        <v>0</v>
      </c>
      <c r="J194" s="119">
        <v>0</v>
      </c>
      <c r="K194" s="120">
        <v>0</v>
      </c>
      <c r="L194" s="119">
        <v>0</v>
      </c>
      <c r="M194" s="120">
        <v>0</v>
      </c>
      <c r="N194" s="119">
        <v>0</v>
      </c>
      <c r="O194" s="120">
        <v>0</v>
      </c>
      <c r="P194" s="119">
        <v>0</v>
      </c>
      <c r="Q194" s="120">
        <v>0</v>
      </c>
      <c r="R194" s="119">
        <v>0</v>
      </c>
      <c r="S194" s="120">
        <v>0</v>
      </c>
      <c r="T194" s="119">
        <v>0</v>
      </c>
      <c r="U194" s="120">
        <v>0</v>
      </c>
      <c r="V194" s="119">
        <v>0</v>
      </c>
      <c r="W194" s="120">
        <v>0</v>
      </c>
      <c r="X194" s="119">
        <v>0</v>
      </c>
      <c r="Y194" s="120">
        <v>0</v>
      </c>
      <c r="Z194" s="119">
        <v>0</v>
      </c>
      <c r="AA194" s="120">
        <v>0</v>
      </c>
      <c r="AB194" s="119">
        <v>0</v>
      </c>
      <c r="AC194" s="120">
        <v>0</v>
      </c>
      <c r="AD194" s="119">
        <f t="shared" si="18"/>
        <v>0</v>
      </c>
      <c r="AE194" s="120">
        <f t="shared" si="19"/>
        <v>0</v>
      </c>
      <c r="AF194" s="121">
        <f t="shared" si="20"/>
        <v>779.31999999999994</v>
      </c>
      <c r="AG194" s="121">
        <f t="shared" si="21"/>
        <v>1642.87</v>
      </c>
      <c r="AH194" s="11"/>
      <c r="AI194" s="122">
        <f t="shared" si="22"/>
        <v>0</v>
      </c>
      <c r="AJ194" s="122">
        <f t="shared" si="23"/>
        <v>0</v>
      </c>
      <c r="AK194" s="120">
        <f t="shared" si="24"/>
        <v>0</v>
      </c>
    </row>
    <row r="195" spans="1:37" x14ac:dyDescent="0.35">
      <c r="A195" s="13" t="s">
        <v>276</v>
      </c>
      <c r="B195" s="14" t="s">
        <v>260</v>
      </c>
      <c r="C195" s="92" t="s">
        <v>276</v>
      </c>
      <c r="D195" s="93" t="s">
        <v>260</v>
      </c>
      <c r="E195" s="94" t="str">
        <f t="shared" si="17"/>
        <v>T078T078</v>
      </c>
      <c r="F195" s="95" t="s">
        <v>260</v>
      </c>
      <c r="G195" s="96">
        <v>21</v>
      </c>
      <c r="H195" s="1"/>
      <c r="I195" s="82">
        <v>0</v>
      </c>
      <c r="J195" s="82">
        <v>0</v>
      </c>
      <c r="K195" s="83">
        <v>0</v>
      </c>
      <c r="L195" s="82">
        <v>0</v>
      </c>
      <c r="M195" s="83">
        <v>0</v>
      </c>
      <c r="N195" s="82">
        <v>0</v>
      </c>
      <c r="O195" s="83">
        <v>0</v>
      </c>
      <c r="P195" s="82">
        <v>0</v>
      </c>
      <c r="Q195" s="83">
        <v>0</v>
      </c>
      <c r="R195" s="82">
        <v>0</v>
      </c>
      <c r="S195" s="83">
        <v>0</v>
      </c>
      <c r="T195" s="82">
        <v>0</v>
      </c>
      <c r="U195" s="83">
        <v>0</v>
      </c>
      <c r="V195" s="82">
        <v>0</v>
      </c>
      <c r="W195" s="83">
        <v>0</v>
      </c>
      <c r="X195" s="82">
        <v>0</v>
      </c>
      <c r="Y195" s="83">
        <v>0</v>
      </c>
      <c r="Z195" s="82">
        <v>0</v>
      </c>
      <c r="AA195" s="83">
        <v>0</v>
      </c>
      <c r="AB195" s="82">
        <v>0</v>
      </c>
      <c r="AC195" s="83">
        <v>0</v>
      </c>
      <c r="AD195" s="82">
        <f t="shared" si="18"/>
        <v>0</v>
      </c>
      <c r="AE195" s="83">
        <f t="shared" si="19"/>
        <v>0</v>
      </c>
      <c r="AF195" s="97">
        <f t="shared" si="20"/>
        <v>0</v>
      </c>
      <c r="AG195" s="97">
        <f t="shared" si="21"/>
        <v>0</v>
      </c>
      <c r="AH195" s="11"/>
      <c r="AI195" s="84">
        <f t="shared" si="22"/>
        <v>401.79</v>
      </c>
      <c r="AJ195" s="84">
        <f t="shared" si="23"/>
        <v>0</v>
      </c>
      <c r="AK195" s="98">
        <f t="shared" si="24"/>
        <v>1</v>
      </c>
    </row>
    <row r="196" spans="1:37" x14ac:dyDescent="0.35">
      <c r="A196" s="13" t="s">
        <v>277</v>
      </c>
      <c r="B196" s="14" t="s">
        <v>278</v>
      </c>
      <c r="C196" s="92" t="s">
        <v>277</v>
      </c>
      <c r="D196" s="93" t="s">
        <v>278</v>
      </c>
      <c r="E196" s="94" t="str">
        <f t="shared" si="17"/>
        <v>T095T095</v>
      </c>
      <c r="F196" s="95" t="s">
        <v>260</v>
      </c>
      <c r="G196" s="96">
        <v>21</v>
      </c>
      <c r="H196" s="1"/>
      <c r="I196" s="82">
        <v>0</v>
      </c>
      <c r="J196" s="82">
        <v>0</v>
      </c>
      <c r="K196" s="83">
        <v>0</v>
      </c>
      <c r="L196" s="82">
        <v>0</v>
      </c>
      <c r="M196" s="83">
        <v>0</v>
      </c>
      <c r="N196" s="82">
        <v>0</v>
      </c>
      <c r="O196" s="83">
        <v>0</v>
      </c>
      <c r="P196" s="82">
        <v>0</v>
      </c>
      <c r="Q196" s="83">
        <v>0</v>
      </c>
      <c r="R196" s="82">
        <v>0</v>
      </c>
      <c r="S196" s="83">
        <v>0</v>
      </c>
      <c r="T196" s="82">
        <v>0</v>
      </c>
      <c r="U196" s="83">
        <v>0</v>
      </c>
      <c r="V196" s="82">
        <v>0</v>
      </c>
      <c r="W196" s="83">
        <v>0</v>
      </c>
      <c r="X196" s="82">
        <v>0</v>
      </c>
      <c r="Y196" s="83">
        <v>0</v>
      </c>
      <c r="Z196" s="82">
        <v>0</v>
      </c>
      <c r="AA196" s="83">
        <v>0</v>
      </c>
      <c r="AB196" s="82">
        <v>0</v>
      </c>
      <c r="AC196" s="83">
        <v>0</v>
      </c>
      <c r="AD196" s="82">
        <f t="shared" si="18"/>
        <v>0</v>
      </c>
      <c r="AE196" s="83">
        <f t="shared" si="19"/>
        <v>0</v>
      </c>
      <c r="AF196" s="97">
        <f t="shared" si="20"/>
        <v>0</v>
      </c>
      <c r="AG196" s="97">
        <f t="shared" si="21"/>
        <v>0</v>
      </c>
      <c r="AH196" s="11"/>
      <c r="AI196" s="84">
        <f t="shared" si="22"/>
        <v>897.21</v>
      </c>
      <c r="AJ196" s="84">
        <f t="shared" si="23"/>
        <v>0</v>
      </c>
      <c r="AK196" s="98">
        <f t="shared" si="24"/>
        <v>1</v>
      </c>
    </row>
    <row r="197" spans="1:37" x14ac:dyDescent="0.35">
      <c r="A197" s="13" t="s">
        <v>279</v>
      </c>
      <c r="B197" s="14" t="s">
        <v>280</v>
      </c>
      <c r="C197" s="92" t="s">
        <v>279</v>
      </c>
      <c r="D197" s="93" t="s">
        <v>280</v>
      </c>
      <c r="E197" s="94" t="str">
        <f t="shared" si="17"/>
        <v>T204T204</v>
      </c>
      <c r="F197" s="95" t="s">
        <v>260</v>
      </c>
      <c r="G197" s="96">
        <v>21</v>
      </c>
      <c r="H197" s="1"/>
      <c r="I197" s="82">
        <v>0</v>
      </c>
      <c r="J197" s="82">
        <v>0</v>
      </c>
      <c r="K197" s="83">
        <v>0</v>
      </c>
      <c r="L197" s="82">
        <v>0</v>
      </c>
      <c r="M197" s="83">
        <v>0</v>
      </c>
      <c r="N197" s="82">
        <v>0</v>
      </c>
      <c r="O197" s="83">
        <v>0</v>
      </c>
      <c r="P197" s="82">
        <v>0</v>
      </c>
      <c r="Q197" s="83">
        <v>0</v>
      </c>
      <c r="R197" s="82">
        <v>0</v>
      </c>
      <c r="S197" s="83">
        <v>0</v>
      </c>
      <c r="T197" s="82">
        <v>0</v>
      </c>
      <c r="U197" s="83">
        <v>0</v>
      </c>
      <c r="V197" s="82">
        <v>0</v>
      </c>
      <c r="W197" s="83">
        <v>0</v>
      </c>
      <c r="X197" s="82">
        <v>0</v>
      </c>
      <c r="Y197" s="83">
        <v>0</v>
      </c>
      <c r="Z197" s="82">
        <v>0</v>
      </c>
      <c r="AA197" s="83">
        <v>0</v>
      </c>
      <c r="AB197" s="82">
        <v>0</v>
      </c>
      <c r="AC197" s="83">
        <v>0</v>
      </c>
      <c r="AD197" s="82">
        <f t="shared" si="18"/>
        <v>0</v>
      </c>
      <c r="AE197" s="83">
        <f t="shared" si="19"/>
        <v>0</v>
      </c>
      <c r="AF197" s="97">
        <f t="shared" si="20"/>
        <v>0</v>
      </c>
      <c r="AG197" s="97">
        <f t="shared" si="21"/>
        <v>0</v>
      </c>
      <c r="AH197" s="11"/>
      <c r="AI197" s="84">
        <f t="shared" si="22"/>
        <v>1956.49</v>
      </c>
      <c r="AJ197" s="84">
        <f t="shared" si="23"/>
        <v>0</v>
      </c>
      <c r="AK197" s="98">
        <f t="shared" si="24"/>
        <v>1</v>
      </c>
    </row>
    <row r="198" spans="1:37" x14ac:dyDescent="0.35">
      <c r="A198" s="130" t="s">
        <v>276</v>
      </c>
      <c r="B198" s="19" t="s">
        <v>260</v>
      </c>
      <c r="C198" s="101" t="s">
        <v>281</v>
      </c>
      <c r="D198" s="102" t="s">
        <v>282</v>
      </c>
      <c r="E198" s="103" t="str">
        <f t="shared" si="17"/>
        <v>U089T078</v>
      </c>
      <c r="F198" s="104" t="s">
        <v>260</v>
      </c>
      <c r="G198" s="105">
        <v>21</v>
      </c>
      <c r="H198" s="106"/>
      <c r="I198" s="107">
        <v>227.44000000000003</v>
      </c>
      <c r="J198" s="107">
        <v>26.5</v>
      </c>
      <c r="K198" s="108">
        <v>-14.31</v>
      </c>
      <c r="L198" s="107">
        <v>43.03</v>
      </c>
      <c r="M198" s="108">
        <v>15.49</v>
      </c>
      <c r="N198" s="107">
        <v>54.43</v>
      </c>
      <c r="O198" s="108">
        <v>21.240000000000002</v>
      </c>
      <c r="P198" s="107">
        <v>132.05000000000001</v>
      </c>
      <c r="Q198" s="108">
        <v>136.01</v>
      </c>
      <c r="R198" s="107">
        <v>0</v>
      </c>
      <c r="S198" s="108">
        <v>0</v>
      </c>
      <c r="T198" s="107">
        <v>0</v>
      </c>
      <c r="U198" s="108">
        <v>0</v>
      </c>
      <c r="V198" s="107">
        <v>0</v>
      </c>
      <c r="W198" s="108">
        <v>0</v>
      </c>
      <c r="X198" s="107">
        <v>227.44</v>
      </c>
      <c r="Y198" s="108">
        <v>15.92</v>
      </c>
      <c r="Z198" s="107">
        <v>0</v>
      </c>
      <c r="AA198" s="108">
        <v>0</v>
      </c>
      <c r="AB198" s="107">
        <v>0</v>
      </c>
      <c r="AC198" s="108">
        <v>0</v>
      </c>
      <c r="AD198" s="107">
        <f t="shared" si="18"/>
        <v>174.35</v>
      </c>
      <c r="AE198" s="108">
        <f t="shared" si="19"/>
        <v>401.79</v>
      </c>
      <c r="AF198" s="109">
        <f t="shared" si="20"/>
        <v>0</v>
      </c>
      <c r="AG198" s="109">
        <f t="shared" si="21"/>
        <v>0</v>
      </c>
      <c r="AH198" s="11"/>
      <c r="AI198" s="110">
        <f t="shared" si="22"/>
        <v>0</v>
      </c>
      <c r="AJ198" s="111">
        <f t="shared" si="23"/>
        <v>1</v>
      </c>
      <c r="AK198" s="108">
        <f t="shared" si="24"/>
        <v>0</v>
      </c>
    </row>
    <row r="199" spans="1:37" x14ac:dyDescent="0.35">
      <c r="A199" s="130" t="s">
        <v>277</v>
      </c>
      <c r="B199" s="19" t="s">
        <v>278</v>
      </c>
      <c r="C199" s="101" t="s">
        <v>281</v>
      </c>
      <c r="D199" s="102" t="s">
        <v>282</v>
      </c>
      <c r="E199" s="103" t="str">
        <f t="shared" si="17"/>
        <v>U089T095</v>
      </c>
      <c r="F199" s="104" t="s">
        <v>260</v>
      </c>
      <c r="G199" s="105">
        <v>21</v>
      </c>
      <c r="H199" s="106"/>
      <c r="I199" s="107">
        <v>508.26</v>
      </c>
      <c r="J199" s="107">
        <v>41.8</v>
      </c>
      <c r="K199" s="108">
        <v>-22.57</v>
      </c>
      <c r="L199" s="107">
        <v>120.16000000000001</v>
      </c>
      <c r="M199" s="108">
        <v>43.260000000000005</v>
      </c>
      <c r="N199" s="107">
        <v>147.79999999999998</v>
      </c>
      <c r="O199" s="108">
        <v>57.64</v>
      </c>
      <c r="P199" s="107">
        <v>250.11</v>
      </c>
      <c r="Q199" s="108">
        <v>257.61</v>
      </c>
      <c r="R199" s="107">
        <v>7</v>
      </c>
      <c r="S199" s="108">
        <v>17.43</v>
      </c>
      <c r="T199" s="107">
        <v>0</v>
      </c>
      <c r="U199" s="108">
        <v>0</v>
      </c>
      <c r="V199" s="107">
        <v>0</v>
      </c>
      <c r="W199" s="108">
        <v>0</v>
      </c>
      <c r="X199" s="107">
        <v>508.26</v>
      </c>
      <c r="Y199" s="108">
        <v>35.58</v>
      </c>
      <c r="Z199" s="107">
        <v>0</v>
      </c>
      <c r="AA199" s="108">
        <v>0</v>
      </c>
      <c r="AB199" s="107">
        <v>0</v>
      </c>
      <c r="AC199" s="108">
        <v>0</v>
      </c>
      <c r="AD199" s="107">
        <f t="shared" si="18"/>
        <v>388.95000000000005</v>
      </c>
      <c r="AE199" s="108">
        <f t="shared" si="19"/>
        <v>897.21</v>
      </c>
      <c r="AF199" s="109">
        <f t="shared" si="20"/>
        <v>0</v>
      </c>
      <c r="AG199" s="109">
        <f t="shared" si="21"/>
        <v>0</v>
      </c>
      <c r="AH199" s="11"/>
      <c r="AI199" s="110">
        <f t="shared" si="22"/>
        <v>0</v>
      </c>
      <c r="AJ199" s="111">
        <f t="shared" si="23"/>
        <v>1</v>
      </c>
      <c r="AK199" s="108">
        <f t="shared" si="24"/>
        <v>0</v>
      </c>
    </row>
    <row r="200" spans="1:37" x14ac:dyDescent="0.35">
      <c r="A200" s="130" t="s">
        <v>279</v>
      </c>
      <c r="B200" s="19" t="s">
        <v>280</v>
      </c>
      <c r="C200" s="101" t="s">
        <v>281</v>
      </c>
      <c r="D200" s="102" t="s">
        <v>282</v>
      </c>
      <c r="E200" s="103" t="str">
        <f t="shared" si="17"/>
        <v>U089T204</v>
      </c>
      <c r="F200" s="104" t="s">
        <v>260</v>
      </c>
      <c r="G200" s="105">
        <v>21</v>
      </c>
      <c r="H200" s="106"/>
      <c r="I200" s="107">
        <v>1098.68</v>
      </c>
      <c r="J200" s="107">
        <v>92.33</v>
      </c>
      <c r="K200" s="108">
        <v>-49.86</v>
      </c>
      <c r="L200" s="107">
        <v>232.22</v>
      </c>
      <c r="M200" s="108">
        <v>83.600000000000009</v>
      </c>
      <c r="N200" s="107">
        <v>279.38</v>
      </c>
      <c r="O200" s="108">
        <v>108.94999999999999</v>
      </c>
      <c r="P200" s="107">
        <v>602.69999999999993</v>
      </c>
      <c r="Q200" s="108">
        <v>620.78</v>
      </c>
      <c r="R200" s="107">
        <v>7</v>
      </c>
      <c r="S200" s="108">
        <v>17.43</v>
      </c>
      <c r="T200" s="107">
        <v>0</v>
      </c>
      <c r="U200" s="108">
        <v>0</v>
      </c>
      <c r="V200" s="107">
        <v>0</v>
      </c>
      <c r="W200" s="108">
        <v>0</v>
      </c>
      <c r="X200" s="107">
        <v>1098.6799999999998</v>
      </c>
      <c r="Y200" s="108">
        <v>76.91</v>
      </c>
      <c r="Z200" s="107">
        <v>0</v>
      </c>
      <c r="AA200" s="108">
        <v>0</v>
      </c>
      <c r="AB200" s="107">
        <v>0</v>
      </c>
      <c r="AC200" s="108">
        <v>0</v>
      </c>
      <c r="AD200" s="107">
        <f t="shared" si="18"/>
        <v>857.81</v>
      </c>
      <c r="AE200" s="108">
        <f t="shared" si="19"/>
        <v>1956.49</v>
      </c>
      <c r="AF200" s="109">
        <f t="shared" si="20"/>
        <v>0</v>
      </c>
      <c r="AG200" s="109">
        <f t="shared" si="21"/>
        <v>0</v>
      </c>
      <c r="AH200" s="11"/>
      <c r="AI200" s="110">
        <f t="shared" si="22"/>
        <v>0</v>
      </c>
      <c r="AJ200" s="111">
        <f t="shared" si="23"/>
        <v>1</v>
      </c>
      <c r="AK200" s="108">
        <f t="shared" si="24"/>
        <v>0</v>
      </c>
    </row>
    <row r="201" spans="1:37" x14ac:dyDescent="0.35">
      <c r="A201" s="112" t="s">
        <v>281</v>
      </c>
      <c r="B201" s="113" t="s">
        <v>283</v>
      </c>
      <c r="C201" s="114" t="s">
        <v>281</v>
      </c>
      <c r="D201" s="115" t="s">
        <v>282</v>
      </c>
      <c r="E201" s="116" t="str">
        <f t="shared" si="17"/>
        <v>U089U089</v>
      </c>
      <c r="F201" s="117" t="s">
        <v>260</v>
      </c>
      <c r="G201" s="118">
        <v>21</v>
      </c>
      <c r="H201" s="1"/>
      <c r="I201" s="119">
        <v>0</v>
      </c>
      <c r="J201" s="119">
        <v>0</v>
      </c>
      <c r="K201" s="120">
        <v>0</v>
      </c>
      <c r="L201" s="119">
        <v>0</v>
      </c>
      <c r="M201" s="120">
        <v>0</v>
      </c>
      <c r="N201" s="119">
        <v>0</v>
      </c>
      <c r="O201" s="120">
        <v>0</v>
      </c>
      <c r="P201" s="119">
        <v>0</v>
      </c>
      <c r="Q201" s="120">
        <v>0</v>
      </c>
      <c r="R201" s="119">
        <v>0</v>
      </c>
      <c r="S201" s="120">
        <v>0</v>
      </c>
      <c r="T201" s="119">
        <v>0</v>
      </c>
      <c r="U201" s="120">
        <v>0</v>
      </c>
      <c r="V201" s="119">
        <v>0</v>
      </c>
      <c r="W201" s="120">
        <v>0</v>
      </c>
      <c r="X201" s="119">
        <v>0</v>
      </c>
      <c r="Y201" s="120">
        <v>0</v>
      </c>
      <c r="Z201" s="119">
        <v>0</v>
      </c>
      <c r="AA201" s="120">
        <v>0</v>
      </c>
      <c r="AB201" s="119">
        <v>0</v>
      </c>
      <c r="AC201" s="120">
        <v>0</v>
      </c>
      <c r="AD201" s="119">
        <f t="shared" si="18"/>
        <v>0</v>
      </c>
      <c r="AE201" s="120">
        <f t="shared" si="19"/>
        <v>0</v>
      </c>
      <c r="AF201" s="121">
        <f t="shared" si="20"/>
        <v>1421.1100000000001</v>
      </c>
      <c r="AG201" s="121">
        <f t="shared" si="21"/>
        <v>3255.49</v>
      </c>
      <c r="AH201" s="11"/>
      <c r="AI201" s="122">
        <f t="shared" si="22"/>
        <v>0</v>
      </c>
      <c r="AJ201" s="122">
        <f t="shared" si="23"/>
        <v>0</v>
      </c>
      <c r="AK201" s="120">
        <f t="shared" si="24"/>
        <v>0</v>
      </c>
    </row>
    <row r="202" spans="1:37" x14ac:dyDescent="0.35">
      <c r="A202" s="13" t="s">
        <v>284</v>
      </c>
      <c r="B202" s="14" t="s">
        <v>285</v>
      </c>
      <c r="C202" s="92" t="s">
        <v>284</v>
      </c>
      <c r="D202" s="93" t="s">
        <v>285</v>
      </c>
      <c r="E202" s="94" t="str">
        <f t="shared" si="17"/>
        <v>T071T071</v>
      </c>
      <c r="F202" s="95" t="s">
        <v>260</v>
      </c>
      <c r="G202" s="96">
        <v>22</v>
      </c>
      <c r="H202" s="1"/>
      <c r="I202" s="82">
        <v>912.9</v>
      </c>
      <c r="J202" s="82">
        <v>98.7</v>
      </c>
      <c r="K202" s="83">
        <v>-53.300000000000004</v>
      </c>
      <c r="L202" s="82">
        <v>192.19</v>
      </c>
      <c r="M202" s="83">
        <v>69.19</v>
      </c>
      <c r="N202" s="82">
        <v>219.78</v>
      </c>
      <c r="O202" s="83">
        <v>85.719999999999985</v>
      </c>
      <c r="P202" s="82">
        <v>203.37</v>
      </c>
      <c r="Q202" s="83">
        <v>209.47</v>
      </c>
      <c r="R202" s="82">
        <v>3</v>
      </c>
      <c r="S202" s="83">
        <v>7.47</v>
      </c>
      <c r="T202" s="82">
        <v>0</v>
      </c>
      <c r="U202" s="83">
        <v>0</v>
      </c>
      <c r="V202" s="82">
        <v>0</v>
      </c>
      <c r="W202" s="83">
        <v>0</v>
      </c>
      <c r="X202" s="82">
        <v>0</v>
      </c>
      <c r="Y202" s="83">
        <v>0</v>
      </c>
      <c r="Z202" s="82">
        <v>0</v>
      </c>
      <c r="AA202" s="83">
        <v>0</v>
      </c>
      <c r="AB202" s="82">
        <v>0</v>
      </c>
      <c r="AC202" s="83">
        <v>0</v>
      </c>
      <c r="AD202" s="82">
        <f t="shared" si="18"/>
        <v>318.55</v>
      </c>
      <c r="AE202" s="83">
        <f t="shared" si="19"/>
        <v>1231.45</v>
      </c>
      <c r="AF202" s="97">
        <f t="shared" si="20"/>
        <v>318.55</v>
      </c>
      <c r="AG202" s="97">
        <f t="shared" si="21"/>
        <v>1231.45</v>
      </c>
      <c r="AH202" s="11"/>
      <c r="AI202" s="84">
        <f t="shared" si="22"/>
        <v>1231.45</v>
      </c>
      <c r="AJ202" s="124">
        <f t="shared" si="23"/>
        <v>1</v>
      </c>
      <c r="AK202" s="98">
        <f t="shared" si="24"/>
        <v>1</v>
      </c>
    </row>
    <row r="203" spans="1:37" x14ac:dyDescent="0.35">
      <c r="A203" s="13" t="s">
        <v>286</v>
      </c>
      <c r="B203" s="14" t="s">
        <v>287</v>
      </c>
      <c r="C203" s="92" t="s">
        <v>286</v>
      </c>
      <c r="D203" s="93" t="s">
        <v>287</v>
      </c>
      <c r="E203" s="94" t="str">
        <f t="shared" si="17"/>
        <v>T077T077</v>
      </c>
      <c r="F203" s="95" t="s">
        <v>260</v>
      </c>
      <c r="G203" s="96">
        <v>22</v>
      </c>
      <c r="H203" s="1"/>
      <c r="I203" s="82">
        <v>199.76</v>
      </c>
      <c r="J203" s="82">
        <v>17.649999999999999</v>
      </c>
      <c r="K203" s="83">
        <v>-9.5300000000000011</v>
      </c>
      <c r="L203" s="82">
        <v>47.980000000000004</v>
      </c>
      <c r="M203" s="83">
        <v>17.27</v>
      </c>
      <c r="N203" s="82">
        <v>54.629999999999995</v>
      </c>
      <c r="O203" s="83">
        <v>21.32</v>
      </c>
      <c r="P203" s="82">
        <v>69.95</v>
      </c>
      <c r="Q203" s="83">
        <v>72.05</v>
      </c>
      <c r="R203" s="82">
        <v>1</v>
      </c>
      <c r="S203" s="83">
        <v>2.4900000000000002</v>
      </c>
      <c r="T203" s="82">
        <v>199.76</v>
      </c>
      <c r="U203" s="83">
        <v>29.96</v>
      </c>
      <c r="V203" s="82">
        <v>0</v>
      </c>
      <c r="W203" s="83">
        <v>0</v>
      </c>
      <c r="X203" s="82">
        <v>0</v>
      </c>
      <c r="Y203" s="83">
        <v>0</v>
      </c>
      <c r="Z203" s="82">
        <v>99.5</v>
      </c>
      <c r="AA203" s="83">
        <v>20.9</v>
      </c>
      <c r="AB203" s="82">
        <v>0</v>
      </c>
      <c r="AC203" s="83">
        <v>0</v>
      </c>
      <c r="AD203" s="82">
        <f t="shared" si="18"/>
        <v>154.46</v>
      </c>
      <c r="AE203" s="83">
        <f t="shared" si="19"/>
        <v>354.22</v>
      </c>
      <c r="AF203" s="97">
        <f t="shared" si="20"/>
        <v>154.46</v>
      </c>
      <c r="AG203" s="97">
        <f t="shared" si="21"/>
        <v>354.22</v>
      </c>
      <c r="AH203" s="11"/>
      <c r="AI203" s="84">
        <f t="shared" si="22"/>
        <v>354.22</v>
      </c>
      <c r="AJ203" s="124">
        <f t="shared" si="23"/>
        <v>1</v>
      </c>
      <c r="AK203" s="98">
        <f t="shared" si="24"/>
        <v>1</v>
      </c>
    </row>
    <row r="204" spans="1:37" x14ac:dyDescent="0.35">
      <c r="A204" s="13" t="s">
        <v>288</v>
      </c>
      <c r="B204" s="14" t="s">
        <v>289</v>
      </c>
      <c r="C204" s="92" t="s">
        <v>288</v>
      </c>
      <c r="D204" s="93" t="s">
        <v>289</v>
      </c>
      <c r="E204" s="94" t="str">
        <f t="shared" si="17"/>
        <v>T079T079</v>
      </c>
      <c r="F204" s="95" t="s">
        <v>260</v>
      </c>
      <c r="G204" s="96">
        <v>22</v>
      </c>
      <c r="H204" s="1"/>
      <c r="I204" s="82">
        <v>853.67</v>
      </c>
      <c r="J204" s="82">
        <v>90.74</v>
      </c>
      <c r="K204" s="83">
        <v>-49</v>
      </c>
      <c r="L204" s="82">
        <v>169.07</v>
      </c>
      <c r="M204" s="83">
        <v>60.87</v>
      </c>
      <c r="N204" s="82">
        <v>233.27</v>
      </c>
      <c r="O204" s="83">
        <v>90.97999999999999</v>
      </c>
      <c r="P204" s="82">
        <v>236.91</v>
      </c>
      <c r="Q204" s="83">
        <v>244.02</v>
      </c>
      <c r="R204" s="82">
        <v>0</v>
      </c>
      <c r="S204" s="83">
        <v>0</v>
      </c>
      <c r="T204" s="82">
        <v>0</v>
      </c>
      <c r="U204" s="83">
        <v>0</v>
      </c>
      <c r="V204" s="82">
        <v>0</v>
      </c>
      <c r="W204" s="83">
        <v>0</v>
      </c>
      <c r="X204" s="82">
        <v>0</v>
      </c>
      <c r="Y204" s="83">
        <v>0</v>
      </c>
      <c r="Z204" s="82">
        <v>0</v>
      </c>
      <c r="AA204" s="83">
        <v>0</v>
      </c>
      <c r="AB204" s="82">
        <v>0</v>
      </c>
      <c r="AC204" s="83">
        <v>0</v>
      </c>
      <c r="AD204" s="82">
        <f t="shared" si="18"/>
        <v>346.87</v>
      </c>
      <c r="AE204" s="83">
        <f t="shared" si="19"/>
        <v>1200.54</v>
      </c>
      <c r="AF204" s="97">
        <f t="shared" si="20"/>
        <v>346.87</v>
      </c>
      <c r="AG204" s="97">
        <f t="shared" si="21"/>
        <v>1200.54</v>
      </c>
      <c r="AH204" s="11"/>
      <c r="AI204" s="84">
        <f t="shared" si="22"/>
        <v>1200.54</v>
      </c>
      <c r="AJ204" s="124">
        <f t="shared" si="23"/>
        <v>1</v>
      </c>
      <c r="AK204" s="98">
        <f t="shared" si="24"/>
        <v>1</v>
      </c>
    </row>
    <row r="205" spans="1:37" x14ac:dyDescent="0.35">
      <c r="A205" s="13" t="s">
        <v>290</v>
      </c>
      <c r="B205" s="14" t="s">
        <v>291</v>
      </c>
      <c r="C205" s="92" t="s">
        <v>290</v>
      </c>
      <c r="D205" s="93" t="s">
        <v>291</v>
      </c>
      <c r="E205" s="94" t="str">
        <f t="shared" si="17"/>
        <v>T072T072</v>
      </c>
      <c r="F205" s="95" t="s">
        <v>260</v>
      </c>
      <c r="G205" s="96">
        <v>23</v>
      </c>
      <c r="H205" s="1"/>
      <c r="I205" s="82">
        <v>0</v>
      </c>
      <c r="J205" s="82">
        <v>0</v>
      </c>
      <c r="K205" s="83">
        <v>0</v>
      </c>
      <c r="L205" s="82">
        <v>0</v>
      </c>
      <c r="M205" s="83">
        <v>0</v>
      </c>
      <c r="N205" s="82">
        <v>0</v>
      </c>
      <c r="O205" s="83">
        <v>0</v>
      </c>
      <c r="P205" s="82">
        <v>0</v>
      </c>
      <c r="Q205" s="83">
        <v>0</v>
      </c>
      <c r="R205" s="82">
        <v>0</v>
      </c>
      <c r="S205" s="83">
        <v>0</v>
      </c>
      <c r="T205" s="82">
        <v>0</v>
      </c>
      <c r="U205" s="83">
        <v>0</v>
      </c>
      <c r="V205" s="82">
        <v>0</v>
      </c>
      <c r="W205" s="83">
        <v>0</v>
      </c>
      <c r="X205" s="82">
        <v>0</v>
      </c>
      <c r="Y205" s="83">
        <v>0</v>
      </c>
      <c r="Z205" s="82">
        <v>0</v>
      </c>
      <c r="AA205" s="83">
        <v>0</v>
      </c>
      <c r="AB205" s="82">
        <v>0</v>
      </c>
      <c r="AC205" s="83">
        <v>0</v>
      </c>
      <c r="AD205" s="82">
        <f t="shared" si="18"/>
        <v>0</v>
      </c>
      <c r="AE205" s="83">
        <f t="shared" si="19"/>
        <v>0</v>
      </c>
      <c r="AF205" s="97">
        <f t="shared" si="20"/>
        <v>0</v>
      </c>
      <c r="AG205" s="97">
        <f t="shared" si="21"/>
        <v>0</v>
      </c>
      <c r="AH205" s="11"/>
      <c r="AI205" s="84">
        <f t="shared" si="22"/>
        <v>492.20000000000005</v>
      </c>
      <c r="AJ205" s="84">
        <f t="shared" si="23"/>
        <v>0</v>
      </c>
      <c r="AK205" s="98">
        <f t="shared" si="24"/>
        <v>1</v>
      </c>
    </row>
    <row r="206" spans="1:37" x14ac:dyDescent="0.35">
      <c r="A206" s="13" t="s">
        <v>292</v>
      </c>
      <c r="B206" s="14" t="s">
        <v>293</v>
      </c>
      <c r="C206" s="92" t="s">
        <v>292</v>
      </c>
      <c r="D206" s="93" t="s">
        <v>293</v>
      </c>
      <c r="E206" s="94" t="str">
        <f t="shared" si="17"/>
        <v>T176T176</v>
      </c>
      <c r="F206" s="95" t="s">
        <v>260</v>
      </c>
      <c r="G206" s="96">
        <v>23</v>
      </c>
      <c r="H206" s="1"/>
      <c r="I206" s="82">
        <v>0</v>
      </c>
      <c r="J206" s="82">
        <v>0</v>
      </c>
      <c r="K206" s="83">
        <v>0</v>
      </c>
      <c r="L206" s="82">
        <v>0</v>
      </c>
      <c r="M206" s="83">
        <v>0</v>
      </c>
      <c r="N206" s="82">
        <v>0</v>
      </c>
      <c r="O206" s="83">
        <v>0</v>
      </c>
      <c r="P206" s="82">
        <v>0</v>
      </c>
      <c r="Q206" s="83">
        <v>0</v>
      </c>
      <c r="R206" s="82">
        <v>0</v>
      </c>
      <c r="S206" s="83">
        <v>0</v>
      </c>
      <c r="T206" s="82">
        <v>0</v>
      </c>
      <c r="U206" s="83">
        <v>0</v>
      </c>
      <c r="V206" s="82">
        <v>0</v>
      </c>
      <c r="W206" s="83">
        <v>0</v>
      </c>
      <c r="X206" s="82">
        <v>0</v>
      </c>
      <c r="Y206" s="83">
        <v>0</v>
      </c>
      <c r="Z206" s="82">
        <v>0</v>
      </c>
      <c r="AA206" s="83">
        <v>0</v>
      </c>
      <c r="AB206" s="82">
        <v>0</v>
      </c>
      <c r="AC206" s="83">
        <v>0</v>
      </c>
      <c r="AD206" s="82">
        <f t="shared" si="18"/>
        <v>0</v>
      </c>
      <c r="AE206" s="83">
        <f t="shared" si="19"/>
        <v>0</v>
      </c>
      <c r="AF206" s="97">
        <f t="shared" si="20"/>
        <v>0</v>
      </c>
      <c r="AG206" s="97">
        <f t="shared" si="21"/>
        <v>0</v>
      </c>
      <c r="AH206" s="11"/>
      <c r="AI206" s="84">
        <f t="shared" si="22"/>
        <v>1824.76</v>
      </c>
      <c r="AJ206" s="84">
        <f t="shared" si="23"/>
        <v>0</v>
      </c>
      <c r="AK206" s="98">
        <f t="shared" si="24"/>
        <v>1</v>
      </c>
    </row>
    <row r="207" spans="1:37" x14ac:dyDescent="0.35">
      <c r="A207" s="13" t="s">
        <v>294</v>
      </c>
      <c r="B207" s="14" t="s">
        <v>295</v>
      </c>
      <c r="C207" s="92" t="s">
        <v>294</v>
      </c>
      <c r="D207" s="93" t="s">
        <v>295</v>
      </c>
      <c r="E207" s="94" t="str">
        <f t="shared" si="17"/>
        <v>T177T177</v>
      </c>
      <c r="F207" s="95" t="s">
        <v>260</v>
      </c>
      <c r="G207" s="96">
        <v>23</v>
      </c>
      <c r="H207" s="1"/>
      <c r="I207" s="82">
        <v>0</v>
      </c>
      <c r="J207" s="82">
        <v>0</v>
      </c>
      <c r="K207" s="83">
        <v>0</v>
      </c>
      <c r="L207" s="82">
        <v>0</v>
      </c>
      <c r="M207" s="83">
        <v>0</v>
      </c>
      <c r="N207" s="82">
        <v>0</v>
      </c>
      <c r="O207" s="83">
        <v>0</v>
      </c>
      <c r="P207" s="82">
        <v>0</v>
      </c>
      <c r="Q207" s="83">
        <v>0</v>
      </c>
      <c r="R207" s="82">
        <v>0</v>
      </c>
      <c r="S207" s="83">
        <v>0</v>
      </c>
      <c r="T207" s="82">
        <v>0</v>
      </c>
      <c r="U207" s="83">
        <v>0</v>
      </c>
      <c r="V207" s="82">
        <v>0</v>
      </c>
      <c r="W207" s="83">
        <v>0</v>
      </c>
      <c r="X207" s="82">
        <v>0</v>
      </c>
      <c r="Y207" s="83">
        <v>0</v>
      </c>
      <c r="Z207" s="82">
        <v>0</v>
      </c>
      <c r="AA207" s="83">
        <v>0</v>
      </c>
      <c r="AB207" s="82">
        <v>0</v>
      </c>
      <c r="AC207" s="83">
        <v>0</v>
      </c>
      <c r="AD207" s="82">
        <f t="shared" si="18"/>
        <v>0</v>
      </c>
      <c r="AE207" s="83">
        <f t="shared" si="19"/>
        <v>0</v>
      </c>
      <c r="AF207" s="97">
        <f t="shared" si="20"/>
        <v>0</v>
      </c>
      <c r="AG207" s="97">
        <f t="shared" si="21"/>
        <v>0</v>
      </c>
      <c r="AH207" s="11"/>
      <c r="AI207" s="84">
        <f t="shared" si="22"/>
        <v>1598.96</v>
      </c>
      <c r="AJ207" s="84">
        <f t="shared" si="23"/>
        <v>0</v>
      </c>
      <c r="AK207" s="98">
        <f t="shared" si="24"/>
        <v>1</v>
      </c>
    </row>
    <row r="208" spans="1:37" x14ac:dyDescent="0.35">
      <c r="A208" s="99" t="s">
        <v>290</v>
      </c>
      <c r="B208" s="100" t="s">
        <v>291</v>
      </c>
      <c r="C208" s="101" t="s">
        <v>296</v>
      </c>
      <c r="D208" s="102" t="s">
        <v>297</v>
      </c>
      <c r="E208" s="103" t="str">
        <f t="shared" si="17"/>
        <v>U057T072</v>
      </c>
      <c r="F208" s="104" t="s">
        <v>260</v>
      </c>
      <c r="G208" s="156">
        <v>23</v>
      </c>
      <c r="H208" s="106"/>
      <c r="I208" s="107">
        <v>332.6</v>
      </c>
      <c r="J208" s="107">
        <v>36.83</v>
      </c>
      <c r="K208" s="108">
        <v>-19.89</v>
      </c>
      <c r="L208" s="107">
        <v>70.3</v>
      </c>
      <c r="M208" s="108">
        <v>25.299999999999997</v>
      </c>
      <c r="N208" s="107">
        <v>96.259999999999991</v>
      </c>
      <c r="O208" s="108">
        <v>37.54</v>
      </c>
      <c r="P208" s="107">
        <v>106</v>
      </c>
      <c r="Q208" s="108">
        <v>109.18</v>
      </c>
      <c r="R208" s="107">
        <v>3</v>
      </c>
      <c r="S208" s="108">
        <v>7.47</v>
      </c>
      <c r="T208" s="107">
        <v>0</v>
      </c>
      <c r="U208" s="108">
        <v>0</v>
      </c>
      <c r="V208" s="107">
        <v>0</v>
      </c>
      <c r="W208" s="108">
        <v>0</v>
      </c>
      <c r="X208" s="107">
        <v>0</v>
      </c>
      <c r="Y208" s="108">
        <v>0</v>
      </c>
      <c r="Z208" s="107">
        <v>0</v>
      </c>
      <c r="AA208" s="108">
        <v>0</v>
      </c>
      <c r="AB208" s="107">
        <v>0</v>
      </c>
      <c r="AC208" s="108">
        <v>0</v>
      </c>
      <c r="AD208" s="107">
        <f t="shared" si="18"/>
        <v>159.6</v>
      </c>
      <c r="AE208" s="108">
        <f t="shared" si="19"/>
        <v>492.20000000000005</v>
      </c>
      <c r="AF208" s="109">
        <f t="shared" si="20"/>
        <v>0</v>
      </c>
      <c r="AG208" s="109">
        <f t="shared" si="21"/>
        <v>0</v>
      </c>
      <c r="AH208" s="11"/>
      <c r="AI208" s="110">
        <f t="shared" si="22"/>
        <v>0</v>
      </c>
      <c r="AJ208" s="111">
        <f t="shared" si="23"/>
        <v>1</v>
      </c>
      <c r="AK208" s="108">
        <f t="shared" si="24"/>
        <v>0</v>
      </c>
    </row>
    <row r="209" spans="1:37" x14ac:dyDescent="0.35">
      <c r="A209" s="99" t="s">
        <v>292</v>
      </c>
      <c r="B209" s="100" t="s">
        <v>293</v>
      </c>
      <c r="C209" s="101" t="s">
        <v>296</v>
      </c>
      <c r="D209" s="102" t="s">
        <v>297</v>
      </c>
      <c r="E209" s="103" t="str">
        <f t="shared" ref="E209:E272" si="25">C209&amp;A209</f>
        <v>U057T176</v>
      </c>
      <c r="F209" s="104" t="s">
        <v>260</v>
      </c>
      <c r="G209" s="156">
        <v>23</v>
      </c>
      <c r="H209" s="106"/>
      <c r="I209" s="107">
        <v>1036.68</v>
      </c>
      <c r="J209" s="107">
        <v>91.28</v>
      </c>
      <c r="K209" s="108">
        <v>-49.29</v>
      </c>
      <c r="L209" s="107">
        <v>223.31</v>
      </c>
      <c r="M209" s="108">
        <v>80.38</v>
      </c>
      <c r="N209" s="107">
        <v>300.7</v>
      </c>
      <c r="O209" s="108">
        <v>117.27000000000001</v>
      </c>
      <c r="P209" s="107">
        <v>599.32999999999993</v>
      </c>
      <c r="Q209" s="108">
        <v>617.30999999999995</v>
      </c>
      <c r="R209" s="107">
        <v>9</v>
      </c>
      <c r="S209" s="108">
        <v>22.41</v>
      </c>
      <c r="T209" s="107">
        <v>0</v>
      </c>
      <c r="U209" s="108">
        <v>0</v>
      </c>
      <c r="V209" s="107">
        <v>0</v>
      </c>
      <c r="W209" s="108">
        <v>0</v>
      </c>
      <c r="X209" s="107">
        <v>0</v>
      </c>
      <c r="Y209" s="108">
        <v>0</v>
      </c>
      <c r="Z209" s="107">
        <v>0</v>
      </c>
      <c r="AA209" s="108">
        <v>0</v>
      </c>
      <c r="AB209" s="107">
        <v>0</v>
      </c>
      <c r="AC209" s="108">
        <v>0</v>
      </c>
      <c r="AD209" s="107">
        <f t="shared" ref="AD209:AD272" si="26">K209+M209+O209+Q209+S209+U209+W209+Y209+AA209+AC209</f>
        <v>788.07999999999993</v>
      </c>
      <c r="AE209" s="108">
        <f t="shared" ref="AE209:AE272" si="27">SUM(I209+AD209)</f>
        <v>1824.76</v>
      </c>
      <c r="AF209" s="109">
        <f t="shared" ref="AF209:AF272" si="28">IF(LEFT($C209,1)="T",SUMIF($C$17:$C$574,$C209,$AD$17:$AD$574),IF(LEFT($A209,1)="U",SUMIF($C$17:$C$574,$A209,$AD$17:$AD$574),0))</f>
        <v>0</v>
      </c>
      <c r="AG209" s="109">
        <f t="shared" ref="AG209:AG272" si="29">IF(LEFT($C209,1)="T",SUMIF($C$17:$C$574,$C209,$AE$17:$AE$574),IF(LEFT($A209,1)="U",SUMIF($C$17:$C$574,$A209,$AE$17:$AE$574),0))</f>
        <v>0</v>
      </c>
      <c r="AH209" s="11"/>
      <c r="AI209" s="110">
        <f t="shared" si="22"/>
        <v>0</v>
      </c>
      <c r="AJ209" s="111">
        <f t="shared" si="23"/>
        <v>1</v>
      </c>
      <c r="AK209" s="108">
        <f t="shared" si="24"/>
        <v>0</v>
      </c>
    </row>
    <row r="210" spans="1:37" x14ac:dyDescent="0.35">
      <c r="A210" s="99" t="s">
        <v>294</v>
      </c>
      <c r="B210" s="100" t="s">
        <v>295</v>
      </c>
      <c r="C210" s="101" t="s">
        <v>296</v>
      </c>
      <c r="D210" s="102" t="s">
        <v>297</v>
      </c>
      <c r="E210" s="103" t="str">
        <f t="shared" si="25"/>
        <v>U057T177</v>
      </c>
      <c r="F210" s="104" t="s">
        <v>260</v>
      </c>
      <c r="G210" s="156">
        <v>23</v>
      </c>
      <c r="H210" s="106"/>
      <c r="I210" s="107">
        <v>1021.28</v>
      </c>
      <c r="J210" s="107">
        <v>90.73</v>
      </c>
      <c r="K210" s="108">
        <v>-48.99</v>
      </c>
      <c r="L210" s="107">
        <v>243.76</v>
      </c>
      <c r="M210" s="108">
        <v>87.75</v>
      </c>
      <c r="N210" s="107">
        <v>290.08</v>
      </c>
      <c r="O210" s="108">
        <v>113.14</v>
      </c>
      <c r="P210" s="107">
        <v>391.02</v>
      </c>
      <c r="Q210" s="108">
        <v>402.75</v>
      </c>
      <c r="R210" s="107">
        <v>9.25</v>
      </c>
      <c r="S210" s="108">
        <v>23.03</v>
      </c>
      <c r="T210" s="107">
        <v>0</v>
      </c>
      <c r="U210" s="108">
        <v>0</v>
      </c>
      <c r="V210" s="107">
        <v>0</v>
      </c>
      <c r="W210" s="108">
        <v>0</v>
      </c>
      <c r="X210" s="107">
        <v>0</v>
      </c>
      <c r="Y210" s="108">
        <v>0</v>
      </c>
      <c r="Z210" s="107">
        <v>0</v>
      </c>
      <c r="AA210" s="108">
        <v>0</v>
      </c>
      <c r="AB210" s="107">
        <v>0</v>
      </c>
      <c r="AC210" s="108">
        <v>0</v>
      </c>
      <c r="AD210" s="107">
        <f t="shared" si="26"/>
        <v>577.67999999999995</v>
      </c>
      <c r="AE210" s="108">
        <f t="shared" si="27"/>
        <v>1598.96</v>
      </c>
      <c r="AF210" s="109">
        <f t="shared" si="28"/>
        <v>0</v>
      </c>
      <c r="AG210" s="109">
        <f t="shared" si="29"/>
        <v>0</v>
      </c>
      <c r="AH210" s="11"/>
      <c r="AI210" s="110">
        <f t="shared" ref="AI210:AI273" si="30">IF(LEFT($C210,1)="T",SUMIF($A$17:$A$575,$A210,$AE$17:$AE$575),0)</f>
        <v>0</v>
      </c>
      <c r="AJ210" s="111">
        <f t="shared" ref="AJ210:AJ273" si="31">IF(AND($H210=1,$I210&gt;0),ROUND(SUMIFS($AE$17:$AE$574,$H$17:$H$574,"&gt;0",$C$17:$C$574,$C210)/SUMIFS($AE$17:$AE$574, $H$17:$H$574,"&gt;0",$G$17:$G$574,$G210),4),IF($I210&gt;0,ROUND($AE210/SUMIF($A$17:$A$574,$A210,$AI$17:$AI$574),4),0))</f>
        <v>1</v>
      </c>
      <c r="AK210" s="108">
        <f t="shared" ref="AK210:AK273" si="32">SUMIF($A$17:$A$574,$C210,$AJ$17:$AJ$574)</f>
        <v>0</v>
      </c>
    </row>
    <row r="211" spans="1:37" x14ac:dyDescent="0.35">
      <c r="A211" s="112" t="s">
        <v>296</v>
      </c>
      <c r="B211" s="113" t="s">
        <v>298</v>
      </c>
      <c r="C211" s="114" t="s">
        <v>296</v>
      </c>
      <c r="D211" s="115" t="s">
        <v>297</v>
      </c>
      <c r="E211" s="116" t="str">
        <f t="shared" si="25"/>
        <v>U057U057</v>
      </c>
      <c r="F211" s="117" t="s">
        <v>260</v>
      </c>
      <c r="G211" s="158">
        <v>23</v>
      </c>
      <c r="H211" s="1"/>
      <c r="I211" s="119">
        <v>0</v>
      </c>
      <c r="J211" s="119">
        <v>0</v>
      </c>
      <c r="K211" s="120">
        <v>0</v>
      </c>
      <c r="L211" s="119">
        <v>0</v>
      </c>
      <c r="M211" s="120">
        <v>0</v>
      </c>
      <c r="N211" s="119">
        <v>0</v>
      </c>
      <c r="O211" s="120">
        <v>0</v>
      </c>
      <c r="P211" s="119">
        <v>0</v>
      </c>
      <c r="Q211" s="120">
        <v>0</v>
      </c>
      <c r="R211" s="119">
        <v>0</v>
      </c>
      <c r="S211" s="120">
        <v>0</v>
      </c>
      <c r="T211" s="119">
        <v>0</v>
      </c>
      <c r="U211" s="120">
        <v>0</v>
      </c>
      <c r="V211" s="119">
        <v>0</v>
      </c>
      <c r="W211" s="120">
        <v>0</v>
      </c>
      <c r="X211" s="119">
        <v>0</v>
      </c>
      <c r="Y211" s="120">
        <v>0</v>
      </c>
      <c r="Z211" s="119">
        <v>0</v>
      </c>
      <c r="AA211" s="120">
        <v>0</v>
      </c>
      <c r="AB211" s="119">
        <v>0</v>
      </c>
      <c r="AC211" s="120">
        <v>0</v>
      </c>
      <c r="AD211" s="119">
        <f t="shared" si="26"/>
        <v>0</v>
      </c>
      <c r="AE211" s="120">
        <f t="shared" si="27"/>
        <v>0</v>
      </c>
      <c r="AF211" s="121">
        <f t="shared" si="28"/>
        <v>1525.36</v>
      </c>
      <c r="AG211" s="121">
        <f t="shared" si="29"/>
        <v>3915.92</v>
      </c>
      <c r="AH211" s="11"/>
      <c r="AI211" s="122">
        <f t="shared" si="30"/>
        <v>0</v>
      </c>
      <c r="AJ211" s="122">
        <f t="shared" si="31"/>
        <v>0</v>
      </c>
      <c r="AK211" s="120">
        <f t="shared" si="32"/>
        <v>0</v>
      </c>
    </row>
    <row r="212" spans="1:37" x14ac:dyDescent="0.35">
      <c r="A212" s="13" t="s">
        <v>299</v>
      </c>
      <c r="B212" s="14" t="s">
        <v>300</v>
      </c>
      <c r="C212" s="92" t="s">
        <v>299</v>
      </c>
      <c r="D212" s="93" t="s">
        <v>300</v>
      </c>
      <c r="E212" s="94" t="str">
        <f t="shared" si="25"/>
        <v>T003T003</v>
      </c>
      <c r="F212" s="95" t="s">
        <v>301</v>
      </c>
      <c r="G212" s="96">
        <v>24</v>
      </c>
      <c r="H212" s="1"/>
      <c r="I212" s="82">
        <v>280.89</v>
      </c>
      <c r="J212" s="82">
        <v>22.28</v>
      </c>
      <c r="K212" s="83">
        <v>-12.03</v>
      </c>
      <c r="L212" s="82">
        <v>59.210000000000008</v>
      </c>
      <c r="M212" s="83">
        <v>21.310000000000002</v>
      </c>
      <c r="N212" s="82">
        <v>89.55</v>
      </c>
      <c r="O212" s="83">
        <v>34.93</v>
      </c>
      <c r="P212" s="82">
        <v>177.35000000000002</v>
      </c>
      <c r="Q212" s="83">
        <v>182.67</v>
      </c>
      <c r="R212" s="82">
        <v>0</v>
      </c>
      <c r="S212" s="83">
        <v>0</v>
      </c>
      <c r="T212" s="82">
        <v>0</v>
      </c>
      <c r="U212" s="83">
        <v>0</v>
      </c>
      <c r="V212" s="82">
        <v>280.89</v>
      </c>
      <c r="W212" s="83">
        <v>33.71</v>
      </c>
      <c r="X212" s="82">
        <v>0</v>
      </c>
      <c r="Y212" s="83">
        <v>0</v>
      </c>
      <c r="Z212" s="82">
        <v>0</v>
      </c>
      <c r="AA212" s="83">
        <v>0</v>
      </c>
      <c r="AB212" s="82">
        <v>167</v>
      </c>
      <c r="AC212" s="83">
        <v>11.69</v>
      </c>
      <c r="AD212" s="82">
        <f t="shared" si="26"/>
        <v>272.27999999999997</v>
      </c>
      <c r="AE212" s="83">
        <f t="shared" si="27"/>
        <v>553.16999999999996</v>
      </c>
      <c r="AF212" s="97">
        <f t="shared" si="28"/>
        <v>272.27999999999997</v>
      </c>
      <c r="AG212" s="97">
        <f t="shared" si="29"/>
        <v>553.16999999999996</v>
      </c>
      <c r="AH212" s="11"/>
      <c r="AI212" s="84">
        <f t="shared" si="30"/>
        <v>553.16999999999996</v>
      </c>
      <c r="AJ212" s="124">
        <f t="shared" si="31"/>
        <v>1</v>
      </c>
      <c r="AK212" s="98">
        <f t="shared" si="32"/>
        <v>1</v>
      </c>
    </row>
    <row r="213" spans="1:37" x14ac:dyDescent="0.35">
      <c r="A213" s="13" t="s">
        <v>302</v>
      </c>
      <c r="B213" s="14" t="s">
        <v>301</v>
      </c>
      <c r="C213" s="92" t="s">
        <v>302</v>
      </c>
      <c r="D213" s="93" t="s">
        <v>301</v>
      </c>
      <c r="E213" s="94" t="str">
        <f t="shared" si="25"/>
        <v>T084T084</v>
      </c>
      <c r="F213" s="95" t="s">
        <v>301</v>
      </c>
      <c r="G213" s="96">
        <v>24</v>
      </c>
      <c r="H213" s="1"/>
      <c r="I213" s="82">
        <v>0</v>
      </c>
      <c r="J213" s="82">
        <v>0</v>
      </c>
      <c r="K213" s="83">
        <v>0</v>
      </c>
      <c r="L213" s="82">
        <v>0</v>
      </c>
      <c r="M213" s="83">
        <v>0</v>
      </c>
      <c r="N213" s="82">
        <v>0</v>
      </c>
      <c r="O213" s="83">
        <v>0</v>
      </c>
      <c r="P213" s="82">
        <v>0</v>
      </c>
      <c r="Q213" s="83">
        <v>0</v>
      </c>
      <c r="R213" s="82">
        <v>0</v>
      </c>
      <c r="S213" s="83">
        <v>0</v>
      </c>
      <c r="T213" s="82">
        <v>0</v>
      </c>
      <c r="U213" s="83">
        <v>0</v>
      </c>
      <c r="V213" s="82">
        <v>0</v>
      </c>
      <c r="W213" s="83">
        <v>0</v>
      </c>
      <c r="X213" s="82">
        <v>0</v>
      </c>
      <c r="Y213" s="83">
        <v>0</v>
      </c>
      <c r="Z213" s="82">
        <v>0</v>
      </c>
      <c r="AA213" s="83">
        <v>0</v>
      </c>
      <c r="AB213" s="82">
        <v>0</v>
      </c>
      <c r="AC213" s="83">
        <v>0</v>
      </c>
      <c r="AD213" s="82">
        <f t="shared" si="26"/>
        <v>0</v>
      </c>
      <c r="AE213" s="83">
        <f t="shared" si="27"/>
        <v>0</v>
      </c>
      <c r="AF213" s="97">
        <f t="shared" si="28"/>
        <v>0</v>
      </c>
      <c r="AG213" s="97">
        <f t="shared" si="29"/>
        <v>0</v>
      </c>
      <c r="AH213" s="11"/>
      <c r="AI213" s="84">
        <f t="shared" si="30"/>
        <v>448.14</v>
      </c>
      <c r="AJ213" s="84">
        <f t="shared" si="31"/>
        <v>0</v>
      </c>
      <c r="AK213" s="98">
        <f t="shared" si="32"/>
        <v>1</v>
      </c>
    </row>
    <row r="214" spans="1:37" x14ac:dyDescent="0.35">
      <c r="A214" s="13" t="s">
        <v>303</v>
      </c>
      <c r="B214" s="14" t="s">
        <v>304</v>
      </c>
      <c r="C214" s="92" t="s">
        <v>303</v>
      </c>
      <c r="D214" s="93" t="s">
        <v>304</v>
      </c>
      <c r="E214" s="94" t="str">
        <f t="shared" si="25"/>
        <v>T103T103</v>
      </c>
      <c r="F214" s="95" t="s">
        <v>301</v>
      </c>
      <c r="G214" s="96">
        <v>24</v>
      </c>
      <c r="H214" s="1"/>
      <c r="I214" s="82">
        <v>0</v>
      </c>
      <c r="J214" s="82">
        <v>0</v>
      </c>
      <c r="K214" s="83">
        <v>0</v>
      </c>
      <c r="L214" s="82">
        <v>0</v>
      </c>
      <c r="M214" s="83">
        <v>0</v>
      </c>
      <c r="N214" s="82">
        <v>0</v>
      </c>
      <c r="O214" s="83">
        <v>0</v>
      </c>
      <c r="P214" s="82">
        <v>0</v>
      </c>
      <c r="Q214" s="83">
        <v>0</v>
      </c>
      <c r="R214" s="82">
        <v>0</v>
      </c>
      <c r="S214" s="83">
        <v>0</v>
      </c>
      <c r="T214" s="82">
        <v>0</v>
      </c>
      <c r="U214" s="83">
        <v>0</v>
      </c>
      <c r="V214" s="82">
        <v>0</v>
      </c>
      <c r="W214" s="83">
        <v>0</v>
      </c>
      <c r="X214" s="82">
        <v>0</v>
      </c>
      <c r="Y214" s="83">
        <v>0</v>
      </c>
      <c r="Z214" s="82">
        <v>0</v>
      </c>
      <c r="AA214" s="83">
        <v>0</v>
      </c>
      <c r="AB214" s="82">
        <v>0</v>
      </c>
      <c r="AC214" s="83">
        <v>0</v>
      </c>
      <c r="AD214" s="82">
        <f t="shared" si="26"/>
        <v>0</v>
      </c>
      <c r="AE214" s="83">
        <f t="shared" si="27"/>
        <v>0</v>
      </c>
      <c r="AF214" s="97">
        <f t="shared" si="28"/>
        <v>0</v>
      </c>
      <c r="AG214" s="97">
        <f t="shared" si="29"/>
        <v>0</v>
      </c>
      <c r="AH214" s="11"/>
      <c r="AI214" s="84">
        <f t="shared" si="30"/>
        <v>103.65</v>
      </c>
      <c r="AJ214" s="84">
        <f t="shared" si="31"/>
        <v>0</v>
      </c>
      <c r="AK214" s="98">
        <f t="shared" si="32"/>
        <v>1</v>
      </c>
    </row>
    <row r="215" spans="1:37" x14ac:dyDescent="0.35">
      <c r="A215" s="13" t="s">
        <v>305</v>
      </c>
      <c r="B215" s="14" t="s">
        <v>306</v>
      </c>
      <c r="C215" s="92" t="s">
        <v>305</v>
      </c>
      <c r="D215" s="93" t="s">
        <v>306</v>
      </c>
      <c r="E215" s="94" t="str">
        <f t="shared" si="25"/>
        <v>T143T143</v>
      </c>
      <c r="F215" s="95" t="s">
        <v>301</v>
      </c>
      <c r="G215" s="96">
        <v>24</v>
      </c>
      <c r="H215" s="1"/>
      <c r="I215" s="82">
        <v>0</v>
      </c>
      <c r="J215" s="82">
        <v>0</v>
      </c>
      <c r="K215" s="83">
        <v>0</v>
      </c>
      <c r="L215" s="82">
        <v>0</v>
      </c>
      <c r="M215" s="83">
        <v>0</v>
      </c>
      <c r="N215" s="82">
        <v>0</v>
      </c>
      <c r="O215" s="83">
        <v>0</v>
      </c>
      <c r="P215" s="82">
        <v>0</v>
      </c>
      <c r="Q215" s="83">
        <v>0</v>
      </c>
      <c r="R215" s="82">
        <v>0</v>
      </c>
      <c r="S215" s="83">
        <v>0</v>
      </c>
      <c r="T215" s="82">
        <v>0</v>
      </c>
      <c r="U215" s="83">
        <v>0</v>
      </c>
      <c r="V215" s="82">
        <v>0</v>
      </c>
      <c r="W215" s="83">
        <v>0</v>
      </c>
      <c r="X215" s="82">
        <v>0</v>
      </c>
      <c r="Y215" s="83">
        <v>0</v>
      </c>
      <c r="Z215" s="82">
        <v>0</v>
      </c>
      <c r="AA215" s="83">
        <v>0</v>
      </c>
      <c r="AB215" s="82">
        <v>0</v>
      </c>
      <c r="AC215" s="83">
        <v>0</v>
      </c>
      <c r="AD215" s="82">
        <f t="shared" si="26"/>
        <v>0</v>
      </c>
      <c r="AE215" s="83">
        <f t="shared" si="27"/>
        <v>0</v>
      </c>
      <c r="AF215" s="97">
        <f t="shared" si="28"/>
        <v>0</v>
      </c>
      <c r="AG215" s="97">
        <f t="shared" si="29"/>
        <v>0</v>
      </c>
      <c r="AH215" s="11"/>
      <c r="AI215" s="84">
        <f t="shared" si="30"/>
        <v>147.9</v>
      </c>
      <c r="AJ215" s="84">
        <f t="shared" si="31"/>
        <v>0</v>
      </c>
      <c r="AK215" s="98">
        <f t="shared" si="32"/>
        <v>1</v>
      </c>
    </row>
    <row r="216" spans="1:37" x14ac:dyDescent="0.35">
      <c r="A216" s="13" t="s">
        <v>307</v>
      </c>
      <c r="B216" s="155" t="s">
        <v>308</v>
      </c>
      <c r="C216" s="92" t="s">
        <v>307</v>
      </c>
      <c r="D216" s="93" t="s">
        <v>308</v>
      </c>
      <c r="E216" s="94" t="str">
        <f t="shared" si="25"/>
        <v>T192T192</v>
      </c>
      <c r="F216" s="95" t="s">
        <v>301</v>
      </c>
      <c r="G216" s="96">
        <v>24</v>
      </c>
      <c r="H216" s="1"/>
      <c r="I216" s="82">
        <v>220.98000000000002</v>
      </c>
      <c r="J216" s="82">
        <v>23</v>
      </c>
      <c r="K216" s="83">
        <v>-12.42</v>
      </c>
      <c r="L216" s="82">
        <v>45.75</v>
      </c>
      <c r="M216" s="83">
        <v>16.47</v>
      </c>
      <c r="N216" s="82">
        <v>61.230000000000004</v>
      </c>
      <c r="O216" s="83">
        <v>23.880000000000003</v>
      </c>
      <c r="P216" s="82">
        <v>53</v>
      </c>
      <c r="Q216" s="83">
        <v>54.59</v>
      </c>
      <c r="R216" s="82">
        <v>0</v>
      </c>
      <c r="S216" s="83">
        <v>0</v>
      </c>
      <c r="T216" s="82">
        <v>0</v>
      </c>
      <c r="U216" s="83">
        <v>0</v>
      </c>
      <c r="V216" s="82">
        <v>220.98</v>
      </c>
      <c r="W216" s="83">
        <v>26.52</v>
      </c>
      <c r="X216" s="82">
        <v>0</v>
      </c>
      <c r="Y216" s="83">
        <v>0</v>
      </c>
      <c r="Z216" s="82">
        <v>0</v>
      </c>
      <c r="AA216" s="83">
        <v>0</v>
      </c>
      <c r="AB216" s="82">
        <v>138</v>
      </c>
      <c r="AC216" s="83">
        <v>9.66</v>
      </c>
      <c r="AD216" s="82">
        <f t="shared" si="26"/>
        <v>118.7</v>
      </c>
      <c r="AE216" s="83">
        <f t="shared" si="27"/>
        <v>339.68</v>
      </c>
      <c r="AF216" s="97">
        <f t="shared" si="28"/>
        <v>118.7</v>
      </c>
      <c r="AG216" s="97">
        <f t="shared" si="29"/>
        <v>339.68</v>
      </c>
      <c r="AH216" s="11"/>
      <c r="AI216" s="84">
        <f t="shared" si="30"/>
        <v>339.68</v>
      </c>
      <c r="AJ216" s="124">
        <f t="shared" si="31"/>
        <v>1</v>
      </c>
      <c r="AK216" s="98">
        <f t="shared" si="32"/>
        <v>1</v>
      </c>
    </row>
    <row r="217" spans="1:37" x14ac:dyDescent="0.35">
      <c r="A217" s="99" t="s">
        <v>302</v>
      </c>
      <c r="B217" s="100" t="s">
        <v>301</v>
      </c>
      <c r="C217" s="101" t="s">
        <v>309</v>
      </c>
      <c r="D217" s="102" t="s">
        <v>310</v>
      </c>
      <c r="E217" s="103" t="str">
        <f t="shared" si="25"/>
        <v>U066T084</v>
      </c>
      <c r="F217" s="104" t="s">
        <v>301</v>
      </c>
      <c r="G217" s="105">
        <v>24</v>
      </c>
      <c r="H217" s="106"/>
      <c r="I217" s="107">
        <v>265.14999999999998</v>
      </c>
      <c r="J217" s="107">
        <v>25.95</v>
      </c>
      <c r="K217" s="108">
        <v>-14.01</v>
      </c>
      <c r="L217" s="107">
        <v>54.83</v>
      </c>
      <c r="M217" s="108">
        <v>19.739999999999998</v>
      </c>
      <c r="N217" s="107">
        <v>78.150000000000006</v>
      </c>
      <c r="O217" s="108">
        <v>30.49</v>
      </c>
      <c r="P217" s="107">
        <v>101</v>
      </c>
      <c r="Q217" s="108">
        <v>104.03</v>
      </c>
      <c r="R217" s="107">
        <v>0</v>
      </c>
      <c r="S217" s="108">
        <v>0</v>
      </c>
      <c r="T217" s="107">
        <v>0</v>
      </c>
      <c r="U217" s="108">
        <v>0</v>
      </c>
      <c r="V217" s="107">
        <v>265.14999999999998</v>
      </c>
      <c r="W217" s="108">
        <v>31.82</v>
      </c>
      <c r="X217" s="107">
        <v>0</v>
      </c>
      <c r="Y217" s="108">
        <v>0</v>
      </c>
      <c r="Z217" s="107">
        <v>0</v>
      </c>
      <c r="AA217" s="108">
        <v>4.59</v>
      </c>
      <c r="AB217" s="107">
        <v>0</v>
      </c>
      <c r="AC217" s="108">
        <v>6.33</v>
      </c>
      <c r="AD217" s="107">
        <f t="shared" si="26"/>
        <v>182.99</v>
      </c>
      <c r="AE217" s="108">
        <f t="shared" si="27"/>
        <v>448.14</v>
      </c>
      <c r="AF217" s="109">
        <f t="shared" si="28"/>
        <v>0</v>
      </c>
      <c r="AG217" s="109">
        <f t="shared" si="29"/>
        <v>0</v>
      </c>
      <c r="AH217" s="11"/>
      <c r="AI217" s="110">
        <f t="shared" si="30"/>
        <v>0</v>
      </c>
      <c r="AJ217" s="111">
        <f t="shared" si="31"/>
        <v>1</v>
      </c>
      <c r="AK217" s="108">
        <f t="shared" si="32"/>
        <v>0</v>
      </c>
    </row>
    <row r="218" spans="1:37" x14ac:dyDescent="0.35">
      <c r="A218" s="99" t="s">
        <v>303</v>
      </c>
      <c r="B218" s="100" t="s">
        <v>304</v>
      </c>
      <c r="C218" s="101" t="s">
        <v>309</v>
      </c>
      <c r="D218" s="102" t="s">
        <v>310</v>
      </c>
      <c r="E218" s="103" t="str">
        <f t="shared" si="25"/>
        <v>U066T103</v>
      </c>
      <c r="F218" s="104" t="s">
        <v>301</v>
      </c>
      <c r="G218" s="105">
        <v>24</v>
      </c>
      <c r="H218" s="106"/>
      <c r="I218" s="107">
        <v>55.28</v>
      </c>
      <c r="J218" s="107">
        <v>3</v>
      </c>
      <c r="K218" s="108">
        <v>-1.62</v>
      </c>
      <c r="L218" s="107">
        <v>9.5</v>
      </c>
      <c r="M218" s="108">
        <v>3.42</v>
      </c>
      <c r="N218" s="107">
        <v>23.78</v>
      </c>
      <c r="O218" s="108">
        <v>9.2799999999999994</v>
      </c>
      <c r="P218" s="107">
        <v>27.55</v>
      </c>
      <c r="Q218" s="108">
        <v>28.38</v>
      </c>
      <c r="R218" s="107">
        <v>0</v>
      </c>
      <c r="S218" s="108">
        <v>0</v>
      </c>
      <c r="T218" s="107">
        <v>0</v>
      </c>
      <c r="U218" s="108">
        <v>0</v>
      </c>
      <c r="V218" s="107">
        <v>55.28</v>
      </c>
      <c r="W218" s="108">
        <v>6.63</v>
      </c>
      <c r="X218" s="107">
        <v>0</v>
      </c>
      <c r="Y218" s="108">
        <v>0</v>
      </c>
      <c r="Z218" s="107">
        <v>0</v>
      </c>
      <c r="AA218" s="108">
        <v>0.96</v>
      </c>
      <c r="AB218" s="107">
        <v>0</v>
      </c>
      <c r="AC218" s="108">
        <v>1.32</v>
      </c>
      <c r="AD218" s="107">
        <f t="shared" si="26"/>
        <v>48.37</v>
      </c>
      <c r="AE218" s="108">
        <f t="shared" si="27"/>
        <v>103.65</v>
      </c>
      <c r="AF218" s="109">
        <f t="shared" si="28"/>
        <v>0</v>
      </c>
      <c r="AG218" s="109">
        <f t="shared" si="29"/>
        <v>0</v>
      </c>
      <c r="AH218" s="11"/>
      <c r="AI218" s="110">
        <f t="shared" si="30"/>
        <v>0</v>
      </c>
      <c r="AJ218" s="111">
        <f t="shared" si="31"/>
        <v>1</v>
      </c>
      <c r="AK218" s="108">
        <f t="shared" si="32"/>
        <v>0</v>
      </c>
    </row>
    <row r="219" spans="1:37" x14ac:dyDescent="0.35">
      <c r="A219" s="99" t="s">
        <v>305</v>
      </c>
      <c r="B219" s="100" t="s">
        <v>306</v>
      </c>
      <c r="C219" s="101" t="s">
        <v>309</v>
      </c>
      <c r="D219" s="102" t="s">
        <v>310</v>
      </c>
      <c r="E219" s="103" t="str">
        <f t="shared" si="25"/>
        <v>U066T143</v>
      </c>
      <c r="F219" s="104" t="s">
        <v>301</v>
      </c>
      <c r="G219" s="105">
        <v>24</v>
      </c>
      <c r="H219" s="106"/>
      <c r="I219" s="107">
        <v>91.68</v>
      </c>
      <c r="J219" s="107">
        <v>11.8</v>
      </c>
      <c r="K219" s="108">
        <v>-6.37</v>
      </c>
      <c r="L219" s="107">
        <v>20.46</v>
      </c>
      <c r="M219" s="108">
        <v>7.3699999999999992</v>
      </c>
      <c r="N219" s="107">
        <v>32.340000000000003</v>
      </c>
      <c r="O219" s="108">
        <v>12.63</v>
      </c>
      <c r="P219" s="107">
        <v>27</v>
      </c>
      <c r="Q219" s="108">
        <v>27.81</v>
      </c>
      <c r="R219" s="107">
        <v>0</v>
      </c>
      <c r="S219" s="108">
        <v>0</v>
      </c>
      <c r="T219" s="107">
        <v>0</v>
      </c>
      <c r="U219" s="108">
        <v>0</v>
      </c>
      <c r="V219" s="107">
        <v>91.68</v>
      </c>
      <c r="W219" s="108">
        <v>11</v>
      </c>
      <c r="X219" s="107">
        <v>0</v>
      </c>
      <c r="Y219" s="108">
        <v>0</v>
      </c>
      <c r="Z219" s="107">
        <v>0</v>
      </c>
      <c r="AA219" s="108">
        <v>1.59</v>
      </c>
      <c r="AB219" s="107">
        <v>0</v>
      </c>
      <c r="AC219" s="108">
        <v>2.19</v>
      </c>
      <c r="AD219" s="107">
        <f t="shared" si="26"/>
        <v>56.22</v>
      </c>
      <c r="AE219" s="108">
        <f t="shared" si="27"/>
        <v>147.9</v>
      </c>
      <c r="AF219" s="109">
        <f t="shared" si="28"/>
        <v>0</v>
      </c>
      <c r="AG219" s="109">
        <f t="shared" si="29"/>
        <v>0</v>
      </c>
      <c r="AH219" s="11"/>
      <c r="AI219" s="110">
        <f t="shared" si="30"/>
        <v>0</v>
      </c>
      <c r="AJ219" s="111">
        <f t="shared" si="31"/>
        <v>1</v>
      </c>
      <c r="AK219" s="108">
        <f t="shared" si="32"/>
        <v>0</v>
      </c>
    </row>
    <row r="220" spans="1:37" x14ac:dyDescent="0.35">
      <c r="A220" s="112" t="s">
        <v>309</v>
      </c>
      <c r="B220" s="113" t="s">
        <v>310</v>
      </c>
      <c r="C220" s="114" t="s">
        <v>309</v>
      </c>
      <c r="D220" s="115" t="s">
        <v>310</v>
      </c>
      <c r="E220" s="116" t="str">
        <f t="shared" si="25"/>
        <v>U066U066</v>
      </c>
      <c r="F220" s="117" t="s">
        <v>301</v>
      </c>
      <c r="G220" s="118">
        <v>24</v>
      </c>
      <c r="H220" s="1"/>
      <c r="I220" s="119">
        <v>0</v>
      </c>
      <c r="J220" s="119">
        <v>0</v>
      </c>
      <c r="K220" s="120">
        <v>0</v>
      </c>
      <c r="L220" s="119">
        <v>0</v>
      </c>
      <c r="M220" s="120">
        <v>0</v>
      </c>
      <c r="N220" s="119">
        <v>0</v>
      </c>
      <c r="O220" s="120">
        <v>0</v>
      </c>
      <c r="P220" s="119">
        <v>0</v>
      </c>
      <c r="Q220" s="120">
        <v>0</v>
      </c>
      <c r="R220" s="119">
        <v>0</v>
      </c>
      <c r="S220" s="120">
        <v>0</v>
      </c>
      <c r="T220" s="119">
        <v>0</v>
      </c>
      <c r="U220" s="120">
        <v>0</v>
      </c>
      <c r="V220" s="119">
        <v>0</v>
      </c>
      <c r="W220" s="120">
        <v>0</v>
      </c>
      <c r="X220" s="119">
        <v>0</v>
      </c>
      <c r="Y220" s="120">
        <v>0</v>
      </c>
      <c r="Z220" s="119">
        <v>34</v>
      </c>
      <c r="AA220" s="120">
        <v>0</v>
      </c>
      <c r="AB220" s="119">
        <v>140.5</v>
      </c>
      <c r="AC220" s="120">
        <v>0</v>
      </c>
      <c r="AD220" s="119">
        <f t="shared" si="26"/>
        <v>0</v>
      </c>
      <c r="AE220" s="120">
        <f t="shared" si="27"/>
        <v>0</v>
      </c>
      <c r="AF220" s="121">
        <f t="shared" si="28"/>
        <v>287.58000000000004</v>
      </c>
      <c r="AG220" s="121">
        <f t="shared" si="29"/>
        <v>699.68999999999994</v>
      </c>
      <c r="AH220" s="11"/>
      <c r="AI220" s="122">
        <f t="shared" si="30"/>
        <v>0</v>
      </c>
      <c r="AJ220" s="122">
        <f t="shared" si="31"/>
        <v>0</v>
      </c>
      <c r="AK220" s="120">
        <f t="shared" si="32"/>
        <v>0</v>
      </c>
    </row>
    <row r="221" spans="1:37" x14ac:dyDescent="0.35">
      <c r="A221" s="13" t="s">
        <v>311</v>
      </c>
      <c r="B221" s="14" t="s">
        <v>312</v>
      </c>
      <c r="C221" s="92" t="s">
        <v>311</v>
      </c>
      <c r="D221" s="93" t="s">
        <v>312</v>
      </c>
      <c r="E221" s="94" t="str">
        <f t="shared" si="25"/>
        <v>T014T014</v>
      </c>
      <c r="F221" s="95" t="s">
        <v>313</v>
      </c>
      <c r="G221" s="96">
        <v>25</v>
      </c>
      <c r="H221" s="1"/>
      <c r="I221" s="82">
        <v>0</v>
      </c>
      <c r="J221" s="82">
        <v>0</v>
      </c>
      <c r="K221" s="83">
        <v>0</v>
      </c>
      <c r="L221" s="82">
        <v>0</v>
      </c>
      <c r="M221" s="83">
        <v>0</v>
      </c>
      <c r="N221" s="82">
        <v>0</v>
      </c>
      <c r="O221" s="83">
        <v>0</v>
      </c>
      <c r="P221" s="82">
        <v>0</v>
      </c>
      <c r="Q221" s="83">
        <v>0</v>
      </c>
      <c r="R221" s="82">
        <v>0</v>
      </c>
      <c r="S221" s="83">
        <v>0</v>
      </c>
      <c r="T221" s="82">
        <v>0</v>
      </c>
      <c r="U221" s="83">
        <v>0</v>
      </c>
      <c r="V221" s="82">
        <v>0</v>
      </c>
      <c r="W221" s="83">
        <v>0</v>
      </c>
      <c r="X221" s="82">
        <v>0</v>
      </c>
      <c r="Y221" s="83">
        <v>0</v>
      </c>
      <c r="Z221" s="82">
        <v>0</v>
      </c>
      <c r="AA221" s="83">
        <v>0</v>
      </c>
      <c r="AB221" s="82">
        <v>0</v>
      </c>
      <c r="AC221" s="83">
        <v>0</v>
      </c>
      <c r="AD221" s="82">
        <f t="shared" si="26"/>
        <v>0</v>
      </c>
      <c r="AE221" s="83">
        <f t="shared" si="27"/>
        <v>0</v>
      </c>
      <c r="AF221" s="97">
        <f t="shared" si="28"/>
        <v>0</v>
      </c>
      <c r="AG221" s="97">
        <f t="shared" si="29"/>
        <v>0</v>
      </c>
      <c r="AH221" s="11"/>
      <c r="AI221" s="84">
        <f t="shared" si="30"/>
        <v>95.710000000000008</v>
      </c>
      <c r="AJ221" s="84">
        <f t="shared" si="31"/>
        <v>0</v>
      </c>
      <c r="AK221" s="98">
        <f t="shared" si="32"/>
        <v>1</v>
      </c>
    </row>
    <row r="222" spans="1:37" x14ac:dyDescent="0.35">
      <c r="A222" s="13" t="s">
        <v>314</v>
      </c>
      <c r="B222" s="14" t="s">
        <v>315</v>
      </c>
      <c r="C222" s="92" t="s">
        <v>314</v>
      </c>
      <c r="D222" s="93" t="s">
        <v>315</v>
      </c>
      <c r="E222" s="94" t="str">
        <f t="shared" si="25"/>
        <v>T040T040</v>
      </c>
      <c r="F222" s="95" t="s">
        <v>313</v>
      </c>
      <c r="G222" s="96">
        <v>25</v>
      </c>
      <c r="H222" s="1"/>
      <c r="I222" s="82">
        <v>325.71999999999997</v>
      </c>
      <c r="J222" s="82">
        <v>58.17</v>
      </c>
      <c r="K222" s="83">
        <v>-31.42</v>
      </c>
      <c r="L222" s="82">
        <v>38.700000000000003</v>
      </c>
      <c r="M222" s="83">
        <v>13.93</v>
      </c>
      <c r="N222" s="82">
        <v>0</v>
      </c>
      <c r="O222" s="83">
        <v>0</v>
      </c>
      <c r="P222" s="82">
        <v>145.43</v>
      </c>
      <c r="Q222" s="83">
        <v>149.79</v>
      </c>
      <c r="R222" s="82">
        <v>8</v>
      </c>
      <c r="S222" s="83">
        <v>19.920000000000002</v>
      </c>
      <c r="T222" s="82">
        <v>0</v>
      </c>
      <c r="U222" s="83">
        <v>0</v>
      </c>
      <c r="V222" s="82">
        <v>0</v>
      </c>
      <c r="W222" s="83">
        <v>0</v>
      </c>
      <c r="X222" s="82">
        <v>325.71999999999997</v>
      </c>
      <c r="Y222" s="83">
        <v>22.8</v>
      </c>
      <c r="Z222" s="82">
        <v>0</v>
      </c>
      <c r="AA222" s="83">
        <v>0</v>
      </c>
      <c r="AB222" s="82">
        <v>0</v>
      </c>
      <c r="AC222" s="83">
        <v>0</v>
      </c>
      <c r="AD222" s="82">
        <f t="shared" si="26"/>
        <v>175.01999999999998</v>
      </c>
      <c r="AE222" s="83">
        <f t="shared" si="27"/>
        <v>500.73999999999995</v>
      </c>
      <c r="AF222" s="97">
        <f t="shared" si="28"/>
        <v>175.01999999999998</v>
      </c>
      <c r="AG222" s="97">
        <f t="shared" si="29"/>
        <v>500.73999999999995</v>
      </c>
      <c r="AH222" s="11"/>
      <c r="AI222" s="84">
        <f t="shared" si="30"/>
        <v>935.97</v>
      </c>
      <c r="AJ222" s="124">
        <f t="shared" si="31"/>
        <v>0.53500000000000003</v>
      </c>
      <c r="AK222" s="98">
        <f t="shared" si="32"/>
        <v>1</v>
      </c>
    </row>
    <row r="223" spans="1:37" x14ac:dyDescent="0.35">
      <c r="A223" s="13" t="s">
        <v>316</v>
      </c>
      <c r="B223" s="14" t="s">
        <v>317</v>
      </c>
      <c r="C223" s="92" t="s">
        <v>316</v>
      </c>
      <c r="D223" s="93" t="s">
        <v>317</v>
      </c>
      <c r="E223" s="94" t="str">
        <f t="shared" si="25"/>
        <v>T066T066</v>
      </c>
      <c r="F223" s="95" t="s">
        <v>313</v>
      </c>
      <c r="G223" s="96">
        <v>25</v>
      </c>
      <c r="H223" s="1"/>
      <c r="I223" s="82">
        <v>0</v>
      </c>
      <c r="J223" s="82">
        <v>0</v>
      </c>
      <c r="K223" s="83">
        <v>0</v>
      </c>
      <c r="L223" s="82">
        <v>0</v>
      </c>
      <c r="M223" s="83">
        <v>0</v>
      </c>
      <c r="N223" s="82">
        <v>0</v>
      </c>
      <c r="O223" s="83">
        <v>0</v>
      </c>
      <c r="P223" s="82">
        <v>0</v>
      </c>
      <c r="Q223" s="83">
        <v>0</v>
      </c>
      <c r="R223" s="82">
        <v>0</v>
      </c>
      <c r="S223" s="83">
        <v>0</v>
      </c>
      <c r="T223" s="82">
        <v>0</v>
      </c>
      <c r="U223" s="83">
        <v>0</v>
      </c>
      <c r="V223" s="82">
        <v>0</v>
      </c>
      <c r="W223" s="83">
        <v>0</v>
      </c>
      <c r="X223" s="82">
        <v>0</v>
      </c>
      <c r="Y223" s="83">
        <v>0</v>
      </c>
      <c r="Z223" s="82">
        <v>0</v>
      </c>
      <c r="AA223" s="83">
        <v>0</v>
      </c>
      <c r="AB223" s="82">
        <v>0</v>
      </c>
      <c r="AC223" s="83">
        <v>0</v>
      </c>
      <c r="AD223" s="82">
        <f t="shared" si="26"/>
        <v>0</v>
      </c>
      <c r="AE223" s="83">
        <f t="shared" si="27"/>
        <v>0</v>
      </c>
      <c r="AF223" s="97">
        <f t="shared" si="28"/>
        <v>0</v>
      </c>
      <c r="AG223" s="97">
        <f t="shared" si="29"/>
        <v>0</v>
      </c>
      <c r="AH223" s="11"/>
      <c r="AI223" s="84">
        <f t="shared" si="30"/>
        <v>465.65999999999997</v>
      </c>
      <c r="AJ223" s="84">
        <f t="shared" si="31"/>
        <v>0</v>
      </c>
      <c r="AK223" s="98">
        <f t="shared" si="32"/>
        <v>1</v>
      </c>
    </row>
    <row r="224" spans="1:37" x14ac:dyDescent="0.35">
      <c r="A224" s="13" t="s">
        <v>318</v>
      </c>
      <c r="B224" s="14" t="s">
        <v>319</v>
      </c>
      <c r="C224" s="92" t="s">
        <v>318</v>
      </c>
      <c r="D224" s="93" t="s">
        <v>319</v>
      </c>
      <c r="E224" s="94" t="str">
        <f t="shared" si="25"/>
        <v>T100T100</v>
      </c>
      <c r="F224" s="95" t="s">
        <v>313</v>
      </c>
      <c r="G224" s="96">
        <v>25</v>
      </c>
      <c r="H224" s="1"/>
      <c r="I224" s="82">
        <v>0</v>
      </c>
      <c r="J224" s="82">
        <v>0</v>
      </c>
      <c r="K224" s="83">
        <v>0</v>
      </c>
      <c r="L224" s="82">
        <v>0</v>
      </c>
      <c r="M224" s="83">
        <v>0</v>
      </c>
      <c r="N224" s="82">
        <v>0</v>
      </c>
      <c r="O224" s="83">
        <v>0</v>
      </c>
      <c r="P224" s="82">
        <v>0</v>
      </c>
      <c r="Q224" s="83">
        <v>0</v>
      </c>
      <c r="R224" s="82">
        <v>0</v>
      </c>
      <c r="S224" s="83">
        <v>0</v>
      </c>
      <c r="T224" s="82">
        <v>0</v>
      </c>
      <c r="U224" s="83">
        <v>0</v>
      </c>
      <c r="V224" s="82">
        <v>0</v>
      </c>
      <c r="W224" s="83">
        <v>0</v>
      </c>
      <c r="X224" s="82">
        <v>0</v>
      </c>
      <c r="Y224" s="83">
        <v>0</v>
      </c>
      <c r="Z224" s="82">
        <v>0</v>
      </c>
      <c r="AA224" s="83">
        <v>0</v>
      </c>
      <c r="AB224" s="82">
        <v>0</v>
      </c>
      <c r="AC224" s="83">
        <v>0</v>
      </c>
      <c r="AD224" s="82">
        <f t="shared" si="26"/>
        <v>0</v>
      </c>
      <c r="AE224" s="83">
        <f t="shared" si="27"/>
        <v>0</v>
      </c>
      <c r="AF224" s="97">
        <f t="shared" si="28"/>
        <v>0</v>
      </c>
      <c r="AG224" s="97">
        <f t="shared" si="29"/>
        <v>0</v>
      </c>
      <c r="AH224" s="11"/>
      <c r="AI224" s="84">
        <f t="shared" si="30"/>
        <v>677.55</v>
      </c>
      <c r="AJ224" s="84">
        <f t="shared" si="31"/>
        <v>0</v>
      </c>
      <c r="AK224" s="98">
        <f t="shared" si="32"/>
        <v>1</v>
      </c>
    </row>
    <row r="225" spans="1:37" x14ac:dyDescent="0.35">
      <c r="A225" s="13" t="s">
        <v>320</v>
      </c>
      <c r="B225" s="14" t="s">
        <v>321</v>
      </c>
      <c r="C225" s="92" t="s">
        <v>320</v>
      </c>
      <c r="D225" s="93" t="s">
        <v>321</v>
      </c>
      <c r="E225" s="94" t="str">
        <f t="shared" si="25"/>
        <v>T107T107</v>
      </c>
      <c r="F225" s="95" t="s">
        <v>313</v>
      </c>
      <c r="G225" s="96">
        <v>25</v>
      </c>
      <c r="H225" s="1"/>
      <c r="I225" s="82">
        <v>0</v>
      </c>
      <c r="J225" s="82">
        <v>0</v>
      </c>
      <c r="K225" s="83">
        <v>0</v>
      </c>
      <c r="L225" s="82">
        <v>0</v>
      </c>
      <c r="M225" s="83">
        <v>0</v>
      </c>
      <c r="N225" s="82">
        <v>0</v>
      </c>
      <c r="O225" s="83">
        <v>0</v>
      </c>
      <c r="P225" s="82">
        <v>0</v>
      </c>
      <c r="Q225" s="83">
        <v>0</v>
      </c>
      <c r="R225" s="82">
        <v>0</v>
      </c>
      <c r="S225" s="83">
        <v>0</v>
      </c>
      <c r="T225" s="82">
        <v>0</v>
      </c>
      <c r="U225" s="83">
        <v>0</v>
      </c>
      <c r="V225" s="82">
        <v>0</v>
      </c>
      <c r="W225" s="83">
        <v>0</v>
      </c>
      <c r="X225" s="82">
        <v>0</v>
      </c>
      <c r="Y225" s="83">
        <v>0</v>
      </c>
      <c r="Z225" s="82">
        <v>0</v>
      </c>
      <c r="AA225" s="83">
        <v>0</v>
      </c>
      <c r="AB225" s="82">
        <v>0</v>
      </c>
      <c r="AC225" s="83">
        <v>0</v>
      </c>
      <c r="AD225" s="82">
        <f t="shared" si="26"/>
        <v>0</v>
      </c>
      <c r="AE225" s="83">
        <f t="shared" si="27"/>
        <v>0</v>
      </c>
      <c r="AF225" s="97">
        <f t="shared" si="28"/>
        <v>0</v>
      </c>
      <c r="AG225" s="97">
        <f t="shared" si="29"/>
        <v>0</v>
      </c>
      <c r="AH225" s="11"/>
      <c r="AI225" s="84">
        <f t="shared" si="30"/>
        <v>828.77</v>
      </c>
      <c r="AJ225" s="84">
        <f t="shared" si="31"/>
        <v>0</v>
      </c>
      <c r="AK225" s="98">
        <f t="shared" si="32"/>
        <v>1</v>
      </c>
    </row>
    <row r="226" spans="1:37" x14ac:dyDescent="0.35">
      <c r="A226" s="13" t="s">
        <v>322</v>
      </c>
      <c r="B226" s="14" t="s">
        <v>323</v>
      </c>
      <c r="C226" s="92" t="s">
        <v>322</v>
      </c>
      <c r="D226" s="93" t="s">
        <v>323</v>
      </c>
      <c r="E226" s="94" t="str">
        <f t="shared" si="25"/>
        <v>T226T226</v>
      </c>
      <c r="F226" s="95" t="s">
        <v>313</v>
      </c>
      <c r="G226" s="96">
        <v>25</v>
      </c>
      <c r="H226" s="1"/>
      <c r="I226" s="82">
        <v>0</v>
      </c>
      <c r="J226" s="82">
        <v>0</v>
      </c>
      <c r="K226" s="83">
        <v>0</v>
      </c>
      <c r="L226" s="82">
        <v>0</v>
      </c>
      <c r="M226" s="83">
        <v>0</v>
      </c>
      <c r="N226" s="82">
        <v>0</v>
      </c>
      <c r="O226" s="83">
        <v>0</v>
      </c>
      <c r="P226" s="82">
        <v>0</v>
      </c>
      <c r="Q226" s="83">
        <v>0</v>
      </c>
      <c r="R226" s="82">
        <v>0</v>
      </c>
      <c r="S226" s="83">
        <v>0</v>
      </c>
      <c r="T226" s="82">
        <v>0</v>
      </c>
      <c r="U226" s="83">
        <v>0</v>
      </c>
      <c r="V226" s="82">
        <v>0</v>
      </c>
      <c r="W226" s="83">
        <v>0</v>
      </c>
      <c r="X226" s="82">
        <v>0</v>
      </c>
      <c r="Y226" s="83">
        <v>0</v>
      </c>
      <c r="Z226" s="82">
        <v>0</v>
      </c>
      <c r="AA226" s="83">
        <v>0</v>
      </c>
      <c r="AB226" s="82">
        <v>0</v>
      </c>
      <c r="AC226" s="83">
        <v>0</v>
      </c>
      <c r="AD226" s="82">
        <f t="shared" si="26"/>
        <v>0</v>
      </c>
      <c r="AE226" s="83">
        <f t="shared" si="27"/>
        <v>0</v>
      </c>
      <c r="AF226" s="97">
        <f t="shared" si="28"/>
        <v>0</v>
      </c>
      <c r="AG226" s="97">
        <f t="shared" si="29"/>
        <v>0</v>
      </c>
      <c r="AH226" s="11"/>
      <c r="AI226" s="84">
        <f t="shared" si="30"/>
        <v>190.38</v>
      </c>
      <c r="AJ226" s="84">
        <f t="shared" si="31"/>
        <v>0</v>
      </c>
      <c r="AK226" s="98">
        <f t="shared" si="32"/>
        <v>1</v>
      </c>
    </row>
    <row r="227" spans="1:37" x14ac:dyDescent="0.35">
      <c r="A227" s="99" t="s">
        <v>311</v>
      </c>
      <c r="B227" s="100" t="s">
        <v>312</v>
      </c>
      <c r="C227" s="101" t="s">
        <v>324</v>
      </c>
      <c r="D227" s="102" t="s">
        <v>325</v>
      </c>
      <c r="E227" s="103" t="str">
        <f t="shared" si="25"/>
        <v>U058AT014</v>
      </c>
      <c r="F227" s="104" t="s">
        <v>313</v>
      </c>
      <c r="G227" s="105">
        <v>25</v>
      </c>
      <c r="H227" s="106">
        <v>1</v>
      </c>
      <c r="I227" s="107">
        <v>21.5</v>
      </c>
      <c r="J227" s="107">
        <v>4</v>
      </c>
      <c r="K227" s="108">
        <v>-2.16</v>
      </c>
      <c r="L227" s="107">
        <v>2.5</v>
      </c>
      <c r="M227" s="108">
        <v>0.9</v>
      </c>
      <c r="N227" s="107">
        <v>0</v>
      </c>
      <c r="O227" s="108">
        <v>0</v>
      </c>
      <c r="P227" s="107">
        <v>18</v>
      </c>
      <c r="Q227" s="108">
        <v>18.54</v>
      </c>
      <c r="R227" s="107">
        <v>0</v>
      </c>
      <c r="S227" s="108">
        <v>0</v>
      </c>
      <c r="T227" s="107">
        <v>0</v>
      </c>
      <c r="U227" s="108">
        <v>0</v>
      </c>
      <c r="V227" s="107">
        <v>21.5</v>
      </c>
      <c r="W227" s="108">
        <v>2.58</v>
      </c>
      <c r="X227" s="107">
        <v>0</v>
      </c>
      <c r="Y227" s="108">
        <v>0</v>
      </c>
      <c r="Z227" s="107">
        <v>0</v>
      </c>
      <c r="AA227" s="108">
        <v>0.51</v>
      </c>
      <c r="AB227" s="107">
        <v>0</v>
      </c>
      <c r="AC227" s="108">
        <v>1.08</v>
      </c>
      <c r="AD227" s="107">
        <f t="shared" si="26"/>
        <v>21.450000000000003</v>
      </c>
      <c r="AE227" s="108">
        <f t="shared" si="27"/>
        <v>42.95</v>
      </c>
      <c r="AF227" s="109">
        <f t="shared" si="28"/>
        <v>0</v>
      </c>
      <c r="AG227" s="109">
        <f t="shared" si="29"/>
        <v>0</v>
      </c>
      <c r="AH227" s="11"/>
      <c r="AI227" s="110">
        <f t="shared" si="30"/>
        <v>0</v>
      </c>
      <c r="AJ227" s="111">
        <f t="shared" si="31"/>
        <v>0.49009999999999998</v>
      </c>
      <c r="AK227" s="108">
        <f t="shared" si="32"/>
        <v>0</v>
      </c>
    </row>
    <row r="228" spans="1:37" x14ac:dyDescent="0.35">
      <c r="A228" s="99" t="s">
        <v>316</v>
      </c>
      <c r="B228" s="100" t="s">
        <v>317</v>
      </c>
      <c r="C228" s="101" t="s">
        <v>324</v>
      </c>
      <c r="D228" s="102" t="s">
        <v>325</v>
      </c>
      <c r="E228" s="103" t="str">
        <f t="shared" si="25"/>
        <v>U058AT066</v>
      </c>
      <c r="F228" s="104" t="s">
        <v>313</v>
      </c>
      <c r="G228" s="105">
        <v>25</v>
      </c>
      <c r="H228" s="106">
        <v>1</v>
      </c>
      <c r="I228" s="107">
        <v>134.01</v>
      </c>
      <c r="J228" s="107">
        <v>19.669999999999998</v>
      </c>
      <c r="K228" s="108">
        <v>-10.620000000000001</v>
      </c>
      <c r="L228" s="107">
        <v>18.73</v>
      </c>
      <c r="M228" s="108">
        <v>6.74</v>
      </c>
      <c r="N228" s="107">
        <v>0</v>
      </c>
      <c r="O228" s="108">
        <v>0</v>
      </c>
      <c r="P228" s="107">
        <v>90.35</v>
      </c>
      <c r="Q228" s="108">
        <v>93.06</v>
      </c>
      <c r="R228" s="107">
        <v>1</v>
      </c>
      <c r="S228" s="108">
        <v>2.4900000000000002</v>
      </c>
      <c r="T228" s="107">
        <v>0</v>
      </c>
      <c r="U228" s="108">
        <v>0</v>
      </c>
      <c r="V228" s="107">
        <v>134.01</v>
      </c>
      <c r="W228" s="108">
        <v>16.079999999999998</v>
      </c>
      <c r="X228" s="107">
        <v>0</v>
      </c>
      <c r="Y228" s="108">
        <v>0</v>
      </c>
      <c r="Z228" s="107">
        <v>0</v>
      </c>
      <c r="AA228" s="108">
        <v>3.15</v>
      </c>
      <c r="AB228" s="107">
        <v>0</v>
      </c>
      <c r="AC228" s="108">
        <v>6.71</v>
      </c>
      <c r="AD228" s="107">
        <f t="shared" si="26"/>
        <v>117.61</v>
      </c>
      <c r="AE228" s="108">
        <f t="shared" si="27"/>
        <v>251.62</v>
      </c>
      <c r="AF228" s="109">
        <f t="shared" si="28"/>
        <v>0</v>
      </c>
      <c r="AG228" s="109">
        <f t="shared" si="29"/>
        <v>0</v>
      </c>
      <c r="AH228" s="11"/>
      <c r="AI228" s="110">
        <f t="shared" si="30"/>
        <v>0</v>
      </c>
      <c r="AJ228" s="111">
        <f t="shared" si="31"/>
        <v>0.49009999999999998</v>
      </c>
      <c r="AK228" s="108">
        <f t="shared" si="32"/>
        <v>0</v>
      </c>
    </row>
    <row r="229" spans="1:37" x14ac:dyDescent="0.35">
      <c r="A229" s="99" t="s">
        <v>318</v>
      </c>
      <c r="B229" s="100" t="s">
        <v>319</v>
      </c>
      <c r="C229" s="101" t="s">
        <v>324</v>
      </c>
      <c r="D229" s="102" t="s">
        <v>325</v>
      </c>
      <c r="E229" s="103" t="str">
        <f t="shared" si="25"/>
        <v>U058AT100</v>
      </c>
      <c r="F229" s="104" t="s">
        <v>313</v>
      </c>
      <c r="G229" s="105">
        <v>25</v>
      </c>
      <c r="H229" s="106">
        <v>1</v>
      </c>
      <c r="I229" s="107">
        <v>185.57</v>
      </c>
      <c r="J229" s="107">
        <v>35.809999999999995</v>
      </c>
      <c r="K229" s="108">
        <v>-19.34</v>
      </c>
      <c r="L229" s="107">
        <v>16.86</v>
      </c>
      <c r="M229" s="108">
        <v>6.07</v>
      </c>
      <c r="N229" s="107">
        <v>0</v>
      </c>
      <c r="O229" s="108">
        <v>0</v>
      </c>
      <c r="P229" s="107">
        <v>91.84</v>
      </c>
      <c r="Q229" s="108">
        <v>94.6</v>
      </c>
      <c r="R229" s="107">
        <v>0</v>
      </c>
      <c r="S229" s="108">
        <v>0</v>
      </c>
      <c r="T229" s="107">
        <v>0</v>
      </c>
      <c r="U229" s="108">
        <v>0</v>
      </c>
      <c r="V229" s="107">
        <v>185.57</v>
      </c>
      <c r="W229" s="108">
        <v>22.27</v>
      </c>
      <c r="X229" s="107">
        <v>0</v>
      </c>
      <c r="Y229" s="108">
        <v>0</v>
      </c>
      <c r="Z229" s="107">
        <v>0</v>
      </c>
      <c r="AA229" s="108">
        <v>4.37</v>
      </c>
      <c r="AB229" s="107">
        <v>0</v>
      </c>
      <c r="AC229" s="108">
        <v>9.2899999999999991</v>
      </c>
      <c r="AD229" s="107">
        <f t="shared" si="26"/>
        <v>117.25999999999999</v>
      </c>
      <c r="AE229" s="108">
        <f t="shared" si="27"/>
        <v>302.83</v>
      </c>
      <c r="AF229" s="109">
        <f t="shared" si="28"/>
        <v>0</v>
      </c>
      <c r="AG229" s="109">
        <f t="shared" si="29"/>
        <v>0</v>
      </c>
      <c r="AH229" s="11"/>
      <c r="AI229" s="110">
        <f t="shared" si="30"/>
        <v>0</v>
      </c>
      <c r="AJ229" s="111">
        <f t="shared" si="31"/>
        <v>0.49009999999999998</v>
      </c>
      <c r="AK229" s="108">
        <f t="shared" si="32"/>
        <v>0</v>
      </c>
    </row>
    <row r="230" spans="1:37" x14ac:dyDescent="0.35">
      <c r="A230" s="99" t="s">
        <v>320</v>
      </c>
      <c r="B230" s="100" t="s">
        <v>321</v>
      </c>
      <c r="C230" s="101" t="s">
        <v>324</v>
      </c>
      <c r="D230" s="102" t="s">
        <v>325</v>
      </c>
      <c r="E230" s="103" t="str">
        <f t="shared" si="25"/>
        <v>U058AT107</v>
      </c>
      <c r="F230" s="104" t="s">
        <v>313</v>
      </c>
      <c r="G230" s="105">
        <v>25</v>
      </c>
      <c r="H230" s="106">
        <v>1</v>
      </c>
      <c r="I230" s="107">
        <v>219.27</v>
      </c>
      <c r="J230" s="107">
        <v>38.72</v>
      </c>
      <c r="K230" s="108">
        <v>-20.910000000000004</v>
      </c>
      <c r="L230" s="107">
        <v>21.75</v>
      </c>
      <c r="M230" s="108">
        <v>7.83</v>
      </c>
      <c r="N230" s="107">
        <v>0</v>
      </c>
      <c r="O230" s="108">
        <v>0</v>
      </c>
      <c r="P230" s="107">
        <v>155.01</v>
      </c>
      <c r="Q230" s="108">
        <v>159.66</v>
      </c>
      <c r="R230" s="107">
        <v>1</v>
      </c>
      <c r="S230" s="108">
        <v>2.4900000000000002</v>
      </c>
      <c r="T230" s="107">
        <v>0</v>
      </c>
      <c r="U230" s="108">
        <v>0</v>
      </c>
      <c r="V230" s="107">
        <v>219.27</v>
      </c>
      <c r="W230" s="108">
        <v>26.31</v>
      </c>
      <c r="X230" s="107">
        <v>0</v>
      </c>
      <c r="Y230" s="108">
        <v>0</v>
      </c>
      <c r="Z230" s="107">
        <v>0</v>
      </c>
      <c r="AA230" s="108">
        <v>5.16</v>
      </c>
      <c r="AB230" s="107">
        <v>0</v>
      </c>
      <c r="AC230" s="108">
        <v>10.97</v>
      </c>
      <c r="AD230" s="107">
        <f t="shared" si="26"/>
        <v>191.51</v>
      </c>
      <c r="AE230" s="108">
        <f t="shared" si="27"/>
        <v>410.78</v>
      </c>
      <c r="AF230" s="109">
        <f t="shared" si="28"/>
        <v>0</v>
      </c>
      <c r="AG230" s="109">
        <f t="shared" si="29"/>
        <v>0</v>
      </c>
      <c r="AH230" s="11"/>
      <c r="AI230" s="110">
        <f t="shared" si="30"/>
        <v>0</v>
      </c>
      <c r="AJ230" s="111">
        <f t="shared" si="31"/>
        <v>0.49009999999999998</v>
      </c>
      <c r="AK230" s="108">
        <f t="shared" si="32"/>
        <v>0</v>
      </c>
    </row>
    <row r="231" spans="1:37" x14ac:dyDescent="0.35">
      <c r="A231" s="99" t="s">
        <v>322</v>
      </c>
      <c r="B231" s="100" t="s">
        <v>323</v>
      </c>
      <c r="C231" s="101" t="s">
        <v>324</v>
      </c>
      <c r="D231" s="102" t="s">
        <v>325</v>
      </c>
      <c r="E231" s="103" t="str">
        <f t="shared" si="25"/>
        <v>U058AT226</v>
      </c>
      <c r="F231" s="104" t="s">
        <v>313</v>
      </c>
      <c r="G231" s="105">
        <v>25</v>
      </c>
      <c r="H231" s="106">
        <v>1</v>
      </c>
      <c r="I231" s="107">
        <v>55.21</v>
      </c>
      <c r="J231" s="107">
        <v>6.5</v>
      </c>
      <c r="K231" s="108">
        <v>-3.51</v>
      </c>
      <c r="L231" s="107">
        <v>6</v>
      </c>
      <c r="M231" s="108">
        <v>2.16</v>
      </c>
      <c r="N231" s="107">
        <v>0</v>
      </c>
      <c r="O231" s="108">
        <v>0</v>
      </c>
      <c r="P231" s="107">
        <v>33</v>
      </c>
      <c r="Q231" s="108">
        <v>33.99</v>
      </c>
      <c r="R231" s="107">
        <v>0</v>
      </c>
      <c r="S231" s="108">
        <v>0</v>
      </c>
      <c r="T231" s="107">
        <v>0</v>
      </c>
      <c r="U231" s="108">
        <v>0</v>
      </c>
      <c r="V231" s="107">
        <v>55.21</v>
      </c>
      <c r="W231" s="108">
        <v>6.63</v>
      </c>
      <c r="X231" s="107">
        <v>0</v>
      </c>
      <c r="Y231" s="108">
        <v>0</v>
      </c>
      <c r="Z231" s="107">
        <v>0</v>
      </c>
      <c r="AA231" s="108">
        <v>1.3</v>
      </c>
      <c r="AB231" s="107">
        <v>0</v>
      </c>
      <c r="AC231" s="108">
        <v>2.76</v>
      </c>
      <c r="AD231" s="107">
        <f t="shared" si="26"/>
        <v>43.33</v>
      </c>
      <c r="AE231" s="108">
        <f t="shared" si="27"/>
        <v>98.539999999999992</v>
      </c>
      <c r="AF231" s="109">
        <f t="shared" si="28"/>
        <v>0</v>
      </c>
      <c r="AG231" s="109">
        <f t="shared" si="29"/>
        <v>0</v>
      </c>
      <c r="AH231" s="11"/>
      <c r="AI231" s="110">
        <f t="shared" si="30"/>
        <v>0</v>
      </c>
      <c r="AJ231" s="111">
        <f t="shared" si="31"/>
        <v>0.49009999999999998</v>
      </c>
      <c r="AK231" s="108">
        <f t="shared" si="32"/>
        <v>0</v>
      </c>
    </row>
    <row r="232" spans="1:37" x14ac:dyDescent="0.35">
      <c r="A232" s="159" t="s">
        <v>324</v>
      </c>
      <c r="B232" s="160" t="s">
        <v>326</v>
      </c>
      <c r="C232" s="161" t="s">
        <v>324</v>
      </c>
      <c r="D232" s="162" t="s">
        <v>325</v>
      </c>
      <c r="E232" s="163" t="str">
        <f t="shared" si="25"/>
        <v>U058AU058A</v>
      </c>
      <c r="F232" s="164" t="s">
        <v>313</v>
      </c>
      <c r="G232" s="165">
        <v>25</v>
      </c>
      <c r="H232" s="1"/>
      <c r="I232" s="166">
        <v>0</v>
      </c>
      <c r="J232" s="166">
        <v>0</v>
      </c>
      <c r="K232" s="167">
        <v>0</v>
      </c>
      <c r="L232" s="166">
        <v>0</v>
      </c>
      <c r="M232" s="167">
        <v>0</v>
      </c>
      <c r="N232" s="166">
        <v>0</v>
      </c>
      <c r="O232" s="167">
        <v>0</v>
      </c>
      <c r="P232" s="166">
        <v>0</v>
      </c>
      <c r="Q232" s="167">
        <v>0</v>
      </c>
      <c r="R232" s="166">
        <v>0</v>
      </c>
      <c r="S232" s="167">
        <v>0</v>
      </c>
      <c r="T232" s="166">
        <v>0</v>
      </c>
      <c r="U232" s="167">
        <v>0</v>
      </c>
      <c r="V232" s="166">
        <v>0</v>
      </c>
      <c r="W232" s="167">
        <v>0</v>
      </c>
      <c r="X232" s="166">
        <v>0</v>
      </c>
      <c r="Y232" s="167">
        <v>0</v>
      </c>
      <c r="Z232" s="166">
        <v>69</v>
      </c>
      <c r="AA232" s="167">
        <v>0</v>
      </c>
      <c r="AB232" s="166">
        <v>440</v>
      </c>
      <c r="AC232" s="167">
        <v>0</v>
      </c>
      <c r="AD232" s="166">
        <f t="shared" si="26"/>
        <v>0</v>
      </c>
      <c r="AE232" s="167">
        <f t="shared" si="27"/>
        <v>0</v>
      </c>
      <c r="AF232" s="168">
        <f t="shared" si="28"/>
        <v>491.15999999999997</v>
      </c>
      <c r="AG232" s="168">
        <f t="shared" si="29"/>
        <v>1106.72</v>
      </c>
      <c r="AH232" s="11"/>
      <c r="AI232" s="169">
        <f t="shared" si="30"/>
        <v>0</v>
      </c>
      <c r="AJ232" s="169">
        <f t="shared" si="31"/>
        <v>0</v>
      </c>
      <c r="AK232" s="167">
        <f t="shared" si="32"/>
        <v>0</v>
      </c>
    </row>
    <row r="233" spans="1:37" x14ac:dyDescent="0.35">
      <c r="A233" s="99" t="s">
        <v>311</v>
      </c>
      <c r="B233" s="100" t="s">
        <v>312</v>
      </c>
      <c r="C233" s="101" t="s">
        <v>327</v>
      </c>
      <c r="D233" s="102" t="s">
        <v>328</v>
      </c>
      <c r="E233" s="103" t="str">
        <f t="shared" si="25"/>
        <v>U058BT014</v>
      </c>
      <c r="F233" s="104" t="s">
        <v>313</v>
      </c>
      <c r="G233" s="105">
        <v>25</v>
      </c>
      <c r="H233" s="106">
        <v>1</v>
      </c>
      <c r="I233" s="107">
        <v>24.09</v>
      </c>
      <c r="J233" s="107">
        <v>0</v>
      </c>
      <c r="K233" s="108">
        <v>0</v>
      </c>
      <c r="L233" s="107">
        <v>7.5</v>
      </c>
      <c r="M233" s="108">
        <v>2.7</v>
      </c>
      <c r="N233" s="107">
        <v>16.59</v>
      </c>
      <c r="O233" s="108">
        <v>6.48</v>
      </c>
      <c r="P233" s="107">
        <v>15.6</v>
      </c>
      <c r="Q233" s="108">
        <v>16.07</v>
      </c>
      <c r="R233" s="107">
        <v>0</v>
      </c>
      <c r="S233" s="108">
        <v>0</v>
      </c>
      <c r="T233" s="107">
        <v>0</v>
      </c>
      <c r="U233" s="108">
        <v>0</v>
      </c>
      <c r="V233" s="107">
        <v>24.09</v>
      </c>
      <c r="W233" s="108">
        <v>2.89</v>
      </c>
      <c r="X233" s="107">
        <v>0</v>
      </c>
      <c r="Y233" s="108">
        <v>0</v>
      </c>
      <c r="Z233" s="107">
        <v>0</v>
      </c>
      <c r="AA233" s="108">
        <v>0</v>
      </c>
      <c r="AB233" s="107">
        <v>0</v>
      </c>
      <c r="AC233" s="108">
        <v>0.53</v>
      </c>
      <c r="AD233" s="107">
        <f t="shared" si="26"/>
        <v>28.67</v>
      </c>
      <c r="AE233" s="108">
        <f t="shared" si="27"/>
        <v>52.760000000000005</v>
      </c>
      <c r="AF233" s="109">
        <f t="shared" si="28"/>
        <v>0</v>
      </c>
      <c r="AG233" s="109">
        <f t="shared" si="29"/>
        <v>0</v>
      </c>
      <c r="AH233" s="11"/>
      <c r="AI233" s="110">
        <f t="shared" si="30"/>
        <v>0</v>
      </c>
      <c r="AJ233" s="111">
        <f t="shared" si="31"/>
        <v>0.50990000000000002</v>
      </c>
      <c r="AK233" s="108">
        <f t="shared" si="32"/>
        <v>0</v>
      </c>
    </row>
    <row r="234" spans="1:37" x14ac:dyDescent="0.35">
      <c r="A234" s="99" t="s">
        <v>314</v>
      </c>
      <c r="B234" s="100" t="s">
        <v>315</v>
      </c>
      <c r="C234" s="101" t="s">
        <v>327</v>
      </c>
      <c r="D234" s="102" t="s">
        <v>328</v>
      </c>
      <c r="E234" s="103" t="str">
        <f t="shared" si="25"/>
        <v>U058BT040</v>
      </c>
      <c r="F234" s="104" t="s">
        <v>313</v>
      </c>
      <c r="G234" s="105">
        <v>25</v>
      </c>
      <c r="H234" s="106"/>
      <c r="I234" s="107">
        <v>216.03</v>
      </c>
      <c r="J234" s="107">
        <v>0</v>
      </c>
      <c r="K234" s="108">
        <v>0</v>
      </c>
      <c r="L234" s="107">
        <v>66.41</v>
      </c>
      <c r="M234" s="108">
        <v>23.91</v>
      </c>
      <c r="N234" s="107">
        <v>149.62</v>
      </c>
      <c r="O234" s="108">
        <v>58.35</v>
      </c>
      <c r="P234" s="107">
        <v>100.78</v>
      </c>
      <c r="Q234" s="108">
        <v>103.8</v>
      </c>
      <c r="R234" s="107">
        <v>1</v>
      </c>
      <c r="S234" s="108">
        <v>2.4900000000000002</v>
      </c>
      <c r="T234" s="107">
        <v>0</v>
      </c>
      <c r="U234" s="108">
        <v>0</v>
      </c>
      <c r="V234" s="107">
        <v>216.02999999999997</v>
      </c>
      <c r="W234" s="108">
        <v>25.92</v>
      </c>
      <c r="X234" s="107">
        <v>0</v>
      </c>
      <c r="Y234" s="108">
        <v>0</v>
      </c>
      <c r="Z234" s="107">
        <v>0</v>
      </c>
      <c r="AA234" s="108">
        <v>0</v>
      </c>
      <c r="AB234" s="107">
        <v>0</v>
      </c>
      <c r="AC234" s="108">
        <v>4.7300000000000004</v>
      </c>
      <c r="AD234" s="107">
        <f t="shared" si="26"/>
        <v>219.20000000000002</v>
      </c>
      <c r="AE234" s="108">
        <f t="shared" si="27"/>
        <v>435.23</v>
      </c>
      <c r="AF234" s="109">
        <f t="shared" si="28"/>
        <v>0</v>
      </c>
      <c r="AG234" s="109">
        <f t="shared" si="29"/>
        <v>0</v>
      </c>
      <c r="AH234" s="11"/>
      <c r="AI234" s="110">
        <f t="shared" si="30"/>
        <v>0</v>
      </c>
      <c r="AJ234" s="111">
        <f t="shared" si="31"/>
        <v>0.46500000000000002</v>
      </c>
      <c r="AK234" s="108">
        <f t="shared" si="32"/>
        <v>0</v>
      </c>
    </row>
    <row r="235" spans="1:37" x14ac:dyDescent="0.35">
      <c r="A235" s="99" t="s">
        <v>316</v>
      </c>
      <c r="B235" s="100" t="s">
        <v>317</v>
      </c>
      <c r="C235" s="101" t="s">
        <v>327</v>
      </c>
      <c r="D235" s="102" t="s">
        <v>328</v>
      </c>
      <c r="E235" s="103" t="str">
        <f t="shared" si="25"/>
        <v>U058BT066</v>
      </c>
      <c r="F235" s="104" t="s">
        <v>313</v>
      </c>
      <c r="G235" s="105">
        <v>25</v>
      </c>
      <c r="H235" s="106">
        <v>1</v>
      </c>
      <c r="I235" s="107">
        <v>96</v>
      </c>
      <c r="J235" s="107">
        <v>0</v>
      </c>
      <c r="K235" s="108">
        <v>0</v>
      </c>
      <c r="L235" s="107">
        <v>33.5</v>
      </c>
      <c r="M235" s="108">
        <v>12.06</v>
      </c>
      <c r="N235" s="107">
        <v>62.5</v>
      </c>
      <c r="O235" s="108">
        <v>24.38</v>
      </c>
      <c r="P235" s="107">
        <v>66</v>
      </c>
      <c r="Q235" s="108">
        <v>67.98</v>
      </c>
      <c r="R235" s="107">
        <v>0</v>
      </c>
      <c r="S235" s="108">
        <v>0</v>
      </c>
      <c r="T235" s="107">
        <v>0</v>
      </c>
      <c r="U235" s="108">
        <v>0</v>
      </c>
      <c r="V235" s="107">
        <v>96</v>
      </c>
      <c r="W235" s="108">
        <v>11.52</v>
      </c>
      <c r="X235" s="107">
        <v>0</v>
      </c>
      <c r="Y235" s="108">
        <v>0</v>
      </c>
      <c r="Z235" s="107">
        <v>0</v>
      </c>
      <c r="AA235" s="108">
        <v>0</v>
      </c>
      <c r="AB235" s="107">
        <v>0</v>
      </c>
      <c r="AC235" s="108">
        <v>2.1</v>
      </c>
      <c r="AD235" s="107">
        <f t="shared" si="26"/>
        <v>118.03999999999999</v>
      </c>
      <c r="AE235" s="108">
        <f t="shared" si="27"/>
        <v>214.04</v>
      </c>
      <c r="AF235" s="109">
        <f t="shared" si="28"/>
        <v>0</v>
      </c>
      <c r="AG235" s="109">
        <f t="shared" si="29"/>
        <v>0</v>
      </c>
      <c r="AH235" s="11"/>
      <c r="AI235" s="110">
        <f t="shared" si="30"/>
        <v>0</v>
      </c>
      <c r="AJ235" s="111">
        <f t="shared" si="31"/>
        <v>0.50990000000000002</v>
      </c>
      <c r="AK235" s="108">
        <f t="shared" si="32"/>
        <v>0</v>
      </c>
    </row>
    <row r="236" spans="1:37" x14ac:dyDescent="0.35">
      <c r="A236" s="99" t="s">
        <v>318</v>
      </c>
      <c r="B236" s="100" t="s">
        <v>319</v>
      </c>
      <c r="C236" s="101" t="s">
        <v>327</v>
      </c>
      <c r="D236" s="102" t="s">
        <v>328</v>
      </c>
      <c r="E236" s="103" t="str">
        <f t="shared" si="25"/>
        <v>U058BT100</v>
      </c>
      <c r="F236" s="104" t="s">
        <v>313</v>
      </c>
      <c r="G236" s="105">
        <v>25</v>
      </c>
      <c r="H236" s="106">
        <v>1</v>
      </c>
      <c r="I236" s="107">
        <v>180.84</v>
      </c>
      <c r="J236" s="107">
        <v>0</v>
      </c>
      <c r="K236" s="108">
        <v>0</v>
      </c>
      <c r="L236" s="107">
        <v>51</v>
      </c>
      <c r="M236" s="108">
        <v>18.36</v>
      </c>
      <c r="N236" s="107">
        <v>129.84</v>
      </c>
      <c r="O236" s="108">
        <v>50.650000000000006</v>
      </c>
      <c r="P236" s="107">
        <v>93.9</v>
      </c>
      <c r="Q236" s="108">
        <v>96.72</v>
      </c>
      <c r="R236" s="107">
        <v>1</v>
      </c>
      <c r="S236" s="108">
        <v>2.4900000000000002</v>
      </c>
      <c r="T236" s="107">
        <v>0</v>
      </c>
      <c r="U236" s="108">
        <v>0</v>
      </c>
      <c r="V236" s="107">
        <v>180.84</v>
      </c>
      <c r="W236" s="108">
        <v>21.7</v>
      </c>
      <c r="X236" s="107">
        <v>0</v>
      </c>
      <c r="Y236" s="108">
        <v>0</v>
      </c>
      <c r="Z236" s="107">
        <v>0</v>
      </c>
      <c r="AA236" s="108">
        <v>0</v>
      </c>
      <c r="AB236" s="107">
        <v>0</v>
      </c>
      <c r="AC236" s="108">
        <v>3.96</v>
      </c>
      <c r="AD236" s="107">
        <f t="shared" si="26"/>
        <v>193.88000000000002</v>
      </c>
      <c r="AE236" s="108">
        <f t="shared" si="27"/>
        <v>374.72</v>
      </c>
      <c r="AF236" s="109">
        <f t="shared" si="28"/>
        <v>0</v>
      </c>
      <c r="AG236" s="109">
        <f t="shared" si="29"/>
        <v>0</v>
      </c>
      <c r="AH236" s="11"/>
      <c r="AI236" s="110">
        <f t="shared" si="30"/>
        <v>0</v>
      </c>
      <c r="AJ236" s="111">
        <f t="shared" si="31"/>
        <v>0.50990000000000002</v>
      </c>
      <c r="AK236" s="108">
        <f t="shared" si="32"/>
        <v>0</v>
      </c>
    </row>
    <row r="237" spans="1:37" x14ac:dyDescent="0.35">
      <c r="A237" s="99" t="s">
        <v>320</v>
      </c>
      <c r="B237" s="100" t="s">
        <v>321</v>
      </c>
      <c r="C237" s="101" t="s">
        <v>327</v>
      </c>
      <c r="D237" s="102" t="s">
        <v>328</v>
      </c>
      <c r="E237" s="103" t="str">
        <f t="shared" si="25"/>
        <v>U058BT107</v>
      </c>
      <c r="F237" s="104" t="s">
        <v>313</v>
      </c>
      <c r="G237" s="105">
        <v>25</v>
      </c>
      <c r="H237" s="106">
        <v>1</v>
      </c>
      <c r="I237" s="107">
        <v>197.84</v>
      </c>
      <c r="J237" s="107">
        <v>0</v>
      </c>
      <c r="K237" s="108">
        <v>0</v>
      </c>
      <c r="L237" s="107">
        <v>62.24</v>
      </c>
      <c r="M237" s="108">
        <v>22.4</v>
      </c>
      <c r="N237" s="107">
        <v>135.6</v>
      </c>
      <c r="O237" s="108">
        <v>52.88</v>
      </c>
      <c r="P237" s="107">
        <v>110.98</v>
      </c>
      <c r="Q237" s="108">
        <v>114.31</v>
      </c>
      <c r="R237" s="107">
        <v>1</v>
      </c>
      <c r="S237" s="108">
        <v>2.4900000000000002</v>
      </c>
      <c r="T237" s="107">
        <v>0</v>
      </c>
      <c r="U237" s="108">
        <v>0</v>
      </c>
      <c r="V237" s="107">
        <v>197.84</v>
      </c>
      <c r="W237" s="108">
        <v>23.74</v>
      </c>
      <c r="X237" s="107">
        <v>0</v>
      </c>
      <c r="Y237" s="108">
        <v>0</v>
      </c>
      <c r="Z237" s="107">
        <v>0</v>
      </c>
      <c r="AA237" s="108">
        <v>0</v>
      </c>
      <c r="AB237" s="107">
        <v>0</v>
      </c>
      <c r="AC237" s="108">
        <v>4.33</v>
      </c>
      <c r="AD237" s="107">
        <f t="shared" si="26"/>
        <v>220.15000000000003</v>
      </c>
      <c r="AE237" s="108">
        <f t="shared" si="27"/>
        <v>417.99</v>
      </c>
      <c r="AF237" s="109">
        <f t="shared" si="28"/>
        <v>0</v>
      </c>
      <c r="AG237" s="109">
        <f t="shared" si="29"/>
        <v>0</v>
      </c>
      <c r="AH237" s="11"/>
      <c r="AI237" s="110">
        <f t="shared" si="30"/>
        <v>0</v>
      </c>
      <c r="AJ237" s="111">
        <f t="shared" si="31"/>
        <v>0.50990000000000002</v>
      </c>
      <c r="AK237" s="108">
        <f t="shared" si="32"/>
        <v>0</v>
      </c>
    </row>
    <row r="238" spans="1:37" x14ac:dyDescent="0.35">
      <c r="A238" s="99" t="s">
        <v>322</v>
      </c>
      <c r="B238" s="100" t="s">
        <v>323</v>
      </c>
      <c r="C238" s="101" t="s">
        <v>327</v>
      </c>
      <c r="D238" s="102" t="s">
        <v>328</v>
      </c>
      <c r="E238" s="103" t="str">
        <f t="shared" si="25"/>
        <v>U058BT226</v>
      </c>
      <c r="F238" s="104" t="s">
        <v>313</v>
      </c>
      <c r="G238" s="105">
        <v>25</v>
      </c>
      <c r="H238" s="106">
        <v>1</v>
      </c>
      <c r="I238" s="107">
        <v>47.349999999999994</v>
      </c>
      <c r="J238" s="107">
        <v>0</v>
      </c>
      <c r="K238" s="108">
        <v>0</v>
      </c>
      <c r="L238" s="107">
        <v>16.45</v>
      </c>
      <c r="M238" s="108">
        <v>5.93</v>
      </c>
      <c r="N238" s="107">
        <v>30.9</v>
      </c>
      <c r="O238" s="108">
        <v>12.06</v>
      </c>
      <c r="P238" s="107">
        <v>19.2</v>
      </c>
      <c r="Q238" s="108">
        <v>19.78</v>
      </c>
      <c r="R238" s="107">
        <v>0</v>
      </c>
      <c r="S238" s="108">
        <v>0</v>
      </c>
      <c r="T238" s="107">
        <v>0</v>
      </c>
      <c r="U238" s="108">
        <v>0</v>
      </c>
      <c r="V238" s="107">
        <v>47.349999999999994</v>
      </c>
      <c r="W238" s="108">
        <v>5.68</v>
      </c>
      <c r="X238" s="107">
        <v>0</v>
      </c>
      <c r="Y238" s="108">
        <v>0</v>
      </c>
      <c r="Z238" s="107">
        <v>0</v>
      </c>
      <c r="AA238" s="108">
        <v>0</v>
      </c>
      <c r="AB238" s="107">
        <v>0</v>
      </c>
      <c r="AC238" s="108">
        <v>1.04</v>
      </c>
      <c r="AD238" s="107">
        <f t="shared" si="26"/>
        <v>44.49</v>
      </c>
      <c r="AE238" s="108">
        <f t="shared" si="27"/>
        <v>91.84</v>
      </c>
      <c r="AF238" s="109">
        <f t="shared" si="28"/>
        <v>0</v>
      </c>
      <c r="AG238" s="109">
        <f t="shared" si="29"/>
        <v>0</v>
      </c>
      <c r="AH238" s="11"/>
      <c r="AI238" s="110">
        <f t="shared" si="30"/>
        <v>0</v>
      </c>
      <c r="AJ238" s="111">
        <f t="shared" si="31"/>
        <v>0.50990000000000002</v>
      </c>
      <c r="AK238" s="108">
        <f t="shared" si="32"/>
        <v>0</v>
      </c>
    </row>
    <row r="239" spans="1:37" x14ac:dyDescent="0.35">
      <c r="A239" s="159" t="s">
        <v>327</v>
      </c>
      <c r="B239" s="160" t="s">
        <v>329</v>
      </c>
      <c r="C239" s="161" t="s">
        <v>327</v>
      </c>
      <c r="D239" s="162" t="s">
        <v>328</v>
      </c>
      <c r="E239" s="163" t="str">
        <f t="shared" si="25"/>
        <v>U058BU058B</v>
      </c>
      <c r="F239" s="164" t="s">
        <v>313</v>
      </c>
      <c r="G239" s="165">
        <v>25</v>
      </c>
      <c r="H239" s="1"/>
      <c r="I239" s="166">
        <v>0</v>
      </c>
      <c r="J239" s="166">
        <v>0</v>
      </c>
      <c r="K239" s="167">
        <v>0</v>
      </c>
      <c r="L239" s="166">
        <v>0</v>
      </c>
      <c r="M239" s="167">
        <v>0</v>
      </c>
      <c r="N239" s="166">
        <v>0</v>
      </c>
      <c r="O239" s="167">
        <v>0</v>
      </c>
      <c r="P239" s="166">
        <v>0</v>
      </c>
      <c r="Q239" s="167">
        <v>0</v>
      </c>
      <c r="R239" s="166">
        <v>0</v>
      </c>
      <c r="S239" s="167">
        <v>0</v>
      </c>
      <c r="T239" s="166">
        <v>0</v>
      </c>
      <c r="U239" s="167">
        <v>0</v>
      </c>
      <c r="V239" s="166">
        <v>0</v>
      </c>
      <c r="W239" s="167">
        <v>0</v>
      </c>
      <c r="X239" s="166">
        <v>0</v>
      </c>
      <c r="Y239" s="167">
        <v>0</v>
      </c>
      <c r="Z239" s="166">
        <v>0</v>
      </c>
      <c r="AA239" s="167">
        <v>0</v>
      </c>
      <c r="AB239" s="166">
        <v>238.5</v>
      </c>
      <c r="AC239" s="167">
        <v>0</v>
      </c>
      <c r="AD239" s="166">
        <f t="shared" si="26"/>
        <v>0</v>
      </c>
      <c r="AE239" s="167">
        <f t="shared" si="27"/>
        <v>0</v>
      </c>
      <c r="AF239" s="168">
        <f t="shared" si="28"/>
        <v>824.43000000000006</v>
      </c>
      <c r="AG239" s="168">
        <f t="shared" si="29"/>
        <v>1586.58</v>
      </c>
      <c r="AH239" s="11"/>
      <c r="AI239" s="169">
        <f t="shared" si="30"/>
        <v>0</v>
      </c>
      <c r="AJ239" s="169">
        <f t="shared" si="31"/>
        <v>0</v>
      </c>
      <c r="AK239" s="167">
        <f t="shared" si="32"/>
        <v>0</v>
      </c>
    </row>
    <row r="240" spans="1:37" x14ac:dyDescent="0.35">
      <c r="A240" s="13" t="s">
        <v>330</v>
      </c>
      <c r="B240" s="14" t="s">
        <v>331</v>
      </c>
      <c r="C240" s="92" t="s">
        <v>330</v>
      </c>
      <c r="D240" s="93" t="s">
        <v>331</v>
      </c>
      <c r="E240" s="94" t="str">
        <f t="shared" si="25"/>
        <v>T067T067</v>
      </c>
      <c r="F240" s="95" t="s">
        <v>313</v>
      </c>
      <c r="G240" s="96">
        <v>26</v>
      </c>
      <c r="H240" s="1"/>
      <c r="I240" s="82">
        <v>0</v>
      </c>
      <c r="J240" s="82">
        <v>0</v>
      </c>
      <c r="K240" s="83">
        <v>0</v>
      </c>
      <c r="L240" s="82">
        <v>0</v>
      </c>
      <c r="M240" s="83">
        <v>0</v>
      </c>
      <c r="N240" s="82">
        <v>0</v>
      </c>
      <c r="O240" s="83">
        <v>0</v>
      </c>
      <c r="P240" s="82">
        <v>0</v>
      </c>
      <c r="Q240" s="83">
        <v>0</v>
      </c>
      <c r="R240" s="82">
        <v>0</v>
      </c>
      <c r="S240" s="83">
        <v>0</v>
      </c>
      <c r="T240" s="82">
        <v>0</v>
      </c>
      <c r="U240" s="83">
        <v>0</v>
      </c>
      <c r="V240" s="82">
        <v>0</v>
      </c>
      <c r="W240" s="83">
        <v>0</v>
      </c>
      <c r="X240" s="82">
        <v>0</v>
      </c>
      <c r="Y240" s="83">
        <v>0</v>
      </c>
      <c r="Z240" s="82">
        <v>0</v>
      </c>
      <c r="AA240" s="83">
        <v>0</v>
      </c>
      <c r="AB240" s="82">
        <v>0</v>
      </c>
      <c r="AC240" s="83">
        <v>0</v>
      </c>
      <c r="AD240" s="82">
        <f t="shared" si="26"/>
        <v>0</v>
      </c>
      <c r="AE240" s="83">
        <f t="shared" si="27"/>
        <v>0</v>
      </c>
      <c r="AF240" s="97">
        <f t="shared" si="28"/>
        <v>0</v>
      </c>
      <c r="AG240" s="97">
        <f t="shared" si="29"/>
        <v>0</v>
      </c>
      <c r="AH240" s="11"/>
      <c r="AI240" s="84">
        <f t="shared" si="30"/>
        <v>150.07999999999998</v>
      </c>
      <c r="AJ240" s="84">
        <f t="shared" si="31"/>
        <v>0</v>
      </c>
      <c r="AK240" s="98">
        <f t="shared" si="32"/>
        <v>1</v>
      </c>
    </row>
    <row r="241" spans="1:37" x14ac:dyDescent="0.35">
      <c r="A241" s="13" t="s">
        <v>332</v>
      </c>
      <c r="B241" s="14" t="s">
        <v>333</v>
      </c>
      <c r="C241" s="92" t="s">
        <v>332</v>
      </c>
      <c r="D241" s="93" t="s">
        <v>333</v>
      </c>
      <c r="E241" s="94" t="str">
        <f t="shared" si="25"/>
        <v>T132T132</v>
      </c>
      <c r="F241" s="95" t="s">
        <v>313</v>
      </c>
      <c r="G241" s="96">
        <v>26</v>
      </c>
      <c r="H241" s="1"/>
      <c r="I241" s="82">
        <v>0</v>
      </c>
      <c r="J241" s="82">
        <v>0</v>
      </c>
      <c r="K241" s="83">
        <v>0</v>
      </c>
      <c r="L241" s="82">
        <v>0</v>
      </c>
      <c r="M241" s="83">
        <v>0</v>
      </c>
      <c r="N241" s="82">
        <v>0</v>
      </c>
      <c r="O241" s="83">
        <v>0</v>
      </c>
      <c r="P241" s="82">
        <v>0</v>
      </c>
      <c r="Q241" s="83">
        <v>0</v>
      </c>
      <c r="R241" s="82">
        <v>0</v>
      </c>
      <c r="S241" s="83">
        <v>0</v>
      </c>
      <c r="T241" s="82">
        <v>0</v>
      </c>
      <c r="U241" s="83">
        <v>0</v>
      </c>
      <c r="V241" s="82">
        <v>0</v>
      </c>
      <c r="W241" s="83">
        <v>0</v>
      </c>
      <c r="X241" s="82">
        <v>0</v>
      </c>
      <c r="Y241" s="83">
        <v>0</v>
      </c>
      <c r="Z241" s="82">
        <v>0</v>
      </c>
      <c r="AA241" s="83">
        <v>0</v>
      </c>
      <c r="AB241" s="82">
        <v>0</v>
      </c>
      <c r="AC241" s="83">
        <v>0</v>
      </c>
      <c r="AD241" s="82">
        <f t="shared" si="26"/>
        <v>0</v>
      </c>
      <c r="AE241" s="83">
        <f t="shared" si="27"/>
        <v>0</v>
      </c>
      <c r="AF241" s="97">
        <f t="shared" si="28"/>
        <v>0</v>
      </c>
      <c r="AG241" s="97">
        <f t="shared" si="29"/>
        <v>0</v>
      </c>
      <c r="AH241" s="11"/>
      <c r="AI241" s="84">
        <f t="shared" si="30"/>
        <v>1233.17</v>
      </c>
      <c r="AJ241" s="84">
        <f t="shared" si="31"/>
        <v>0</v>
      </c>
      <c r="AK241" s="98">
        <f t="shared" si="32"/>
        <v>1</v>
      </c>
    </row>
    <row r="242" spans="1:37" x14ac:dyDescent="0.35">
      <c r="A242" s="13" t="s">
        <v>334</v>
      </c>
      <c r="B242" s="14" t="s">
        <v>335</v>
      </c>
      <c r="C242" s="92" t="s">
        <v>334</v>
      </c>
      <c r="D242" s="93" t="s">
        <v>335</v>
      </c>
      <c r="E242" s="94" t="str">
        <f t="shared" si="25"/>
        <v>T198T198</v>
      </c>
      <c r="F242" s="95" t="s">
        <v>313</v>
      </c>
      <c r="G242" s="96">
        <v>26</v>
      </c>
      <c r="H242" s="1"/>
      <c r="I242" s="82">
        <v>726.04</v>
      </c>
      <c r="J242" s="82">
        <v>72.5</v>
      </c>
      <c r="K242" s="83">
        <v>-39.15</v>
      </c>
      <c r="L242" s="82">
        <v>173.88</v>
      </c>
      <c r="M242" s="83">
        <v>62.600000000000009</v>
      </c>
      <c r="N242" s="82">
        <v>203</v>
      </c>
      <c r="O242" s="83">
        <v>79.179999999999993</v>
      </c>
      <c r="P242" s="82">
        <v>186</v>
      </c>
      <c r="Q242" s="83">
        <v>191.58</v>
      </c>
      <c r="R242" s="82">
        <v>12.32</v>
      </c>
      <c r="S242" s="83">
        <v>30.68</v>
      </c>
      <c r="T242" s="82">
        <v>0</v>
      </c>
      <c r="U242" s="83">
        <v>0</v>
      </c>
      <c r="V242" s="82">
        <v>0</v>
      </c>
      <c r="W242" s="83">
        <v>0</v>
      </c>
      <c r="X242" s="82">
        <v>726.04</v>
      </c>
      <c r="Y242" s="83">
        <v>50.82</v>
      </c>
      <c r="Z242" s="82">
        <v>0</v>
      </c>
      <c r="AA242" s="83">
        <v>0</v>
      </c>
      <c r="AB242" s="82">
        <v>0</v>
      </c>
      <c r="AC242" s="83">
        <v>0</v>
      </c>
      <c r="AD242" s="82">
        <f t="shared" si="26"/>
        <v>375.71000000000004</v>
      </c>
      <c r="AE242" s="83">
        <f t="shared" si="27"/>
        <v>1101.75</v>
      </c>
      <c r="AF242" s="97">
        <f t="shared" si="28"/>
        <v>375.71000000000004</v>
      </c>
      <c r="AG242" s="97">
        <f t="shared" si="29"/>
        <v>1101.75</v>
      </c>
      <c r="AH242" s="11"/>
      <c r="AI242" s="84">
        <f t="shared" si="30"/>
        <v>1101.75</v>
      </c>
      <c r="AJ242" s="124">
        <f t="shared" si="31"/>
        <v>1</v>
      </c>
      <c r="AK242" s="98">
        <f t="shared" si="32"/>
        <v>1</v>
      </c>
    </row>
    <row r="243" spans="1:37" x14ac:dyDescent="0.35">
      <c r="A243" s="130" t="s">
        <v>330</v>
      </c>
      <c r="B243" s="19" t="s">
        <v>331</v>
      </c>
      <c r="C243" s="101" t="s">
        <v>336</v>
      </c>
      <c r="D243" s="102" t="s">
        <v>337</v>
      </c>
      <c r="E243" s="103" t="str">
        <f t="shared" si="25"/>
        <v>U090T067</v>
      </c>
      <c r="F243" s="104" t="s">
        <v>313</v>
      </c>
      <c r="G243" s="105">
        <v>26</v>
      </c>
      <c r="H243" s="106"/>
      <c r="I243" s="107">
        <v>91.389999999999986</v>
      </c>
      <c r="J243" s="107">
        <v>8.5</v>
      </c>
      <c r="K243" s="108">
        <v>-4.59</v>
      </c>
      <c r="L243" s="107">
        <v>16.5</v>
      </c>
      <c r="M243" s="108">
        <v>5.9399999999999995</v>
      </c>
      <c r="N243" s="107">
        <v>29.15</v>
      </c>
      <c r="O243" s="108">
        <v>11.370000000000001</v>
      </c>
      <c r="P243" s="107">
        <v>36</v>
      </c>
      <c r="Q243" s="108">
        <v>37.08</v>
      </c>
      <c r="R243" s="107">
        <v>1</v>
      </c>
      <c r="S243" s="108">
        <v>2.4900000000000002</v>
      </c>
      <c r="T243" s="107">
        <v>0</v>
      </c>
      <c r="U243" s="108">
        <v>0</v>
      </c>
      <c r="V243" s="107">
        <v>0</v>
      </c>
      <c r="W243" s="108">
        <v>0</v>
      </c>
      <c r="X243" s="107">
        <v>91.390000000000015</v>
      </c>
      <c r="Y243" s="108">
        <v>6.4</v>
      </c>
      <c r="Z243" s="107">
        <v>0</v>
      </c>
      <c r="AA243" s="108">
        <v>0</v>
      </c>
      <c r="AB243" s="107">
        <v>0</v>
      </c>
      <c r="AC243" s="108">
        <v>0</v>
      </c>
      <c r="AD243" s="107">
        <f t="shared" si="26"/>
        <v>58.69</v>
      </c>
      <c r="AE243" s="108">
        <f t="shared" si="27"/>
        <v>150.07999999999998</v>
      </c>
      <c r="AF243" s="109">
        <f t="shared" si="28"/>
        <v>0</v>
      </c>
      <c r="AG243" s="109">
        <f t="shared" si="29"/>
        <v>0</v>
      </c>
      <c r="AH243" s="11"/>
      <c r="AI243" s="110">
        <f t="shared" si="30"/>
        <v>0</v>
      </c>
      <c r="AJ243" s="111">
        <f t="shared" si="31"/>
        <v>1</v>
      </c>
      <c r="AK243" s="108">
        <f t="shared" si="32"/>
        <v>0</v>
      </c>
    </row>
    <row r="244" spans="1:37" x14ac:dyDescent="0.35">
      <c r="A244" s="130" t="s">
        <v>332</v>
      </c>
      <c r="B244" s="19" t="s">
        <v>333</v>
      </c>
      <c r="C244" s="101" t="s">
        <v>336</v>
      </c>
      <c r="D244" s="102" t="s">
        <v>337</v>
      </c>
      <c r="E244" s="103" t="str">
        <f t="shared" si="25"/>
        <v>U090T132</v>
      </c>
      <c r="F244" s="104" t="s">
        <v>313</v>
      </c>
      <c r="G244" s="105">
        <v>26</v>
      </c>
      <c r="H244" s="106"/>
      <c r="I244" s="107">
        <v>675.97</v>
      </c>
      <c r="J244" s="107">
        <v>75.3</v>
      </c>
      <c r="K244" s="108">
        <v>-40.659999999999997</v>
      </c>
      <c r="L244" s="107">
        <v>138.86000000000001</v>
      </c>
      <c r="M244" s="108">
        <v>49.99</v>
      </c>
      <c r="N244" s="107">
        <v>210.27</v>
      </c>
      <c r="O244" s="108">
        <v>82.009999999999991</v>
      </c>
      <c r="P244" s="107">
        <v>384.59</v>
      </c>
      <c r="Q244" s="108">
        <v>396.13</v>
      </c>
      <c r="R244" s="107">
        <v>9</v>
      </c>
      <c r="S244" s="108">
        <v>22.41</v>
      </c>
      <c r="T244" s="107">
        <v>0</v>
      </c>
      <c r="U244" s="108">
        <v>0</v>
      </c>
      <c r="V244" s="107">
        <v>0</v>
      </c>
      <c r="W244" s="108">
        <v>0</v>
      </c>
      <c r="X244" s="107">
        <v>675.97</v>
      </c>
      <c r="Y244" s="108">
        <v>47.32</v>
      </c>
      <c r="Z244" s="107">
        <v>0</v>
      </c>
      <c r="AA244" s="108">
        <v>0</v>
      </c>
      <c r="AB244" s="107">
        <v>0</v>
      </c>
      <c r="AC244" s="108">
        <v>0</v>
      </c>
      <c r="AD244" s="107">
        <f t="shared" si="26"/>
        <v>557.20000000000005</v>
      </c>
      <c r="AE244" s="108">
        <f t="shared" si="27"/>
        <v>1233.17</v>
      </c>
      <c r="AF244" s="109">
        <f t="shared" si="28"/>
        <v>0</v>
      </c>
      <c r="AG244" s="109">
        <f t="shared" si="29"/>
        <v>0</v>
      </c>
      <c r="AH244" s="11"/>
      <c r="AI244" s="110">
        <f t="shared" si="30"/>
        <v>0</v>
      </c>
      <c r="AJ244" s="111">
        <f t="shared" si="31"/>
        <v>1</v>
      </c>
      <c r="AK244" s="108">
        <f t="shared" si="32"/>
        <v>0</v>
      </c>
    </row>
    <row r="245" spans="1:37" x14ac:dyDescent="0.35">
      <c r="A245" s="112" t="s">
        <v>336</v>
      </c>
      <c r="B245" s="113" t="s">
        <v>338</v>
      </c>
      <c r="C245" s="114" t="s">
        <v>336</v>
      </c>
      <c r="D245" s="115" t="s">
        <v>337</v>
      </c>
      <c r="E245" s="116" t="str">
        <f t="shared" si="25"/>
        <v>U090U090</v>
      </c>
      <c r="F245" s="117" t="s">
        <v>313</v>
      </c>
      <c r="G245" s="118">
        <v>26</v>
      </c>
      <c r="H245" s="1"/>
      <c r="I245" s="119">
        <v>0</v>
      </c>
      <c r="J245" s="119">
        <v>0</v>
      </c>
      <c r="K245" s="120">
        <v>0</v>
      </c>
      <c r="L245" s="119">
        <v>0</v>
      </c>
      <c r="M245" s="120">
        <v>0</v>
      </c>
      <c r="N245" s="119">
        <v>0</v>
      </c>
      <c r="O245" s="120">
        <v>0</v>
      </c>
      <c r="P245" s="119">
        <v>0</v>
      </c>
      <c r="Q245" s="120">
        <v>0</v>
      </c>
      <c r="R245" s="119">
        <v>0</v>
      </c>
      <c r="S245" s="120">
        <v>0</v>
      </c>
      <c r="T245" s="119">
        <v>0</v>
      </c>
      <c r="U245" s="120">
        <v>0</v>
      </c>
      <c r="V245" s="119">
        <v>0</v>
      </c>
      <c r="W245" s="120">
        <v>0</v>
      </c>
      <c r="X245" s="119">
        <v>0</v>
      </c>
      <c r="Y245" s="120">
        <v>0</v>
      </c>
      <c r="Z245" s="119">
        <v>0</v>
      </c>
      <c r="AA245" s="120">
        <v>0</v>
      </c>
      <c r="AB245" s="119">
        <v>0</v>
      </c>
      <c r="AC245" s="120">
        <v>0</v>
      </c>
      <c r="AD245" s="119">
        <f t="shared" si="26"/>
        <v>0</v>
      </c>
      <c r="AE245" s="120">
        <f t="shared" si="27"/>
        <v>0</v>
      </c>
      <c r="AF245" s="121">
        <f t="shared" si="28"/>
        <v>615.8900000000001</v>
      </c>
      <c r="AG245" s="121">
        <f t="shared" si="29"/>
        <v>1383.25</v>
      </c>
      <c r="AH245" s="11"/>
      <c r="AI245" s="122">
        <f t="shared" si="30"/>
        <v>0</v>
      </c>
      <c r="AJ245" s="122">
        <f t="shared" si="31"/>
        <v>0</v>
      </c>
      <c r="AK245" s="120">
        <f t="shared" si="32"/>
        <v>0</v>
      </c>
    </row>
    <row r="246" spans="1:37" x14ac:dyDescent="0.35">
      <c r="A246" s="13" t="s">
        <v>339</v>
      </c>
      <c r="B246" s="14" t="s">
        <v>340</v>
      </c>
      <c r="C246" s="92" t="s">
        <v>339</v>
      </c>
      <c r="D246" s="93" t="s">
        <v>341</v>
      </c>
      <c r="E246" s="94" t="str">
        <f t="shared" si="25"/>
        <v>T023T023</v>
      </c>
      <c r="F246" s="95" t="s">
        <v>342</v>
      </c>
      <c r="G246" s="96">
        <v>27</v>
      </c>
      <c r="H246" s="1"/>
      <c r="I246" s="82">
        <v>0</v>
      </c>
      <c r="J246" s="82">
        <v>0</v>
      </c>
      <c r="K246" s="83">
        <v>0</v>
      </c>
      <c r="L246" s="82">
        <v>0</v>
      </c>
      <c r="M246" s="83">
        <v>0</v>
      </c>
      <c r="N246" s="82">
        <v>0</v>
      </c>
      <c r="O246" s="83">
        <v>0</v>
      </c>
      <c r="P246" s="82">
        <v>0</v>
      </c>
      <c r="Q246" s="83">
        <v>0</v>
      </c>
      <c r="R246" s="82">
        <v>0</v>
      </c>
      <c r="S246" s="83">
        <v>0</v>
      </c>
      <c r="T246" s="82">
        <v>0</v>
      </c>
      <c r="U246" s="83">
        <v>0</v>
      </c>
      <c r="V246" s="82">
        <v>0</v>
      </c>
      <c r="W246" s="83">
        <v>0</v>
      </c>
      <c r="X246" s="82">
        <v>0</v>
      </c>
      <c r="Y246" s="83">
        <v>0</v>
      </c>
      <c r="Z246" s="82">
        <v>0</v>
      </c>
      <c r="AA246" s="83">
        <v>0</v>
      </c>
      <c r="AB246" s="82">
        <v>0</v>
      </c>
      <c r="AC246" s="83">
        <v>0</v>
      </c>
      <c r="AD246" s="82">
        <f t="shared" si="26"/>
        <v>0</v>
      </c>
      <c r="AE246" s="83">
        <f t="shared" si="27"/>
        <v>0</v>
      </c>
      <c r="AF246" s="97">
        <f t="shared" si="28"/>
        <v>0</v>
      </c>
      <c r="AG246" s="97">
        <f t="shared" si="29"/>
        <v>0</v>
      </c>
      <c r="AH246" s="11"/>
      <c r="AI246" s="84">
        <f t="shared" si="30"/>
        <v>794.3</v>
      </c>
      <c r="AJ246" s="84">
        <f t="shared" si="31"/>
        <v>0</v>
      </c>
      <c r="AK246" s="98">
        <f t="shared" si="32"/>
        <v>1</v>
      </c>
    </row>
    <row r="247" spans="1:37" x14ac:dyDescent="0.35">
      <c r="A247" s="13" t="s">
        <v>343</v>
      </c>
      <c r="B247" s="14" t="s">
        <v>344</v>
      </c>
      <c r="C247" s="92" t="s">
        <v>343</v>
      </c>
      <c r="D247" s="93" t="s">
        <v>344</v>
      </c>
      <c r="E247" s="94" t="str">
        <f t="shared" si="25"/>
        <v>T052T052</v>
      </c>
      <c r="F247" s="95" t="s">
        <v>342</v>
      </c>
      <c r="G247" s="96">
        <v>27</v>
      </c>
      <c r="H247" s="1"/>
      <c r="I247" s="82">
        <v>0</v>
      </c>
      <c r="J247" s="82">
        <v>0</v>
      </c>
      <c r="K247" s="83">
        <v>0</v>
      </c>
      <c r="L247" s="82">
        <v>0</v>
      </c>
      <c r="M247" s="83">
        <v>0</v>
      </c>
      <c r="N247" s="82">
        <v>0</v>
      </c>
      <c r="O247" s="83">
        <v>0</v>
      </c>
      <c r="P247" s="82">
        <v>0</v>
      </c>
      <c r="Q247" s="83">
        <v>0</v>
      </c>
      <c r="R247" s="82">
        <v>0</v>
      </c>
      <c r="S247" s="83">
        <v>0</v>
      </c>
      <c r="T247" s="82">
        <v>0</v>
      </c>
      <c r="U247" s="83">
        <v>0</v>
      </c>
      <c r="V247" s="82">
        <v>0</v>
      </c>
      <c r="W247" s="83">
        <v>0</v>
      </c>
      <c r="X247" s="82">
        <v>0</v>
      </c>
      <c r="Y247" s="83">
        <v>0</v>
      </c>
      <c r="Z247" s="82">
        <v>0</v>
      </c>
      <c r="AA247" s="83">
        <v>0</v>
      </c>
      <c r="AB247" s="82">
        <v>0</v>
      </c>
      <c r="AC247" s="83">
        <v>0</v>
      </c>
      <c r="AD247" s="82">
        <f t="shared" si="26"/>
        <v>0</v>
      </c>
      <c r="AE247" s="83">
        <f t="shared" si="27"/>
        <v>0</v>
      </c>
      <c r="AF247" s="97">
        <f t="shared" si="28"/>
        <v>0</v>
      </c>
      <c r="AG247" s="97">
        <f t="shared" si="29"/>
        <v>0</v>
      </c>
      <c r="AH247" s="11"/>
      <c r="AI247" s="84">
        <f t="shared" si="30"/>
        <v>423.72</v>
      </c>
      <c r="AJ247" s="84">
        <f t="shared" si="31"/>
        <v>0</v>
      </c>
      <c r="AK247" s="98">
        <f t="shared" si="32"/>
        <v>1</v>
      </c>
    </row>
    <row r="248" spans="1:37" x14ac:dyDescent="0.35">
      <c r="A248" s="13" t="s">
        <v>345</v>
      </c>
      <c r="B248" s="14" t="s">
        <v>346</v>
      </c>
      <c r="C248" s="123" t="s">
        <v>345</v>
      </c>
      <c r="D248" s="93" t="s">
        <v>346</v>
      </c>
      <c r="E248" s="94" t="str">
        <f t="shared" si="25"/>
        <v>T087T087</v>
      </c>
      <c r="F248" s="95" t="s">
        <v>161</v>
      </c>
      <c r="G248" s="96">
        <v>27</v>
      </c>
      <c r="H248" s="1"/>
      <c r="I248" s="82">
        <v>0</v>
      </c>
      <c r="J248" s="82">
        <v>0</v>
      </c>
      <c r="K248" s="83">
        <v>0</v>
      </c>
      <c r="L248" s="82">
        <v>0</v>
      </c>
      <c r="M248" s="83">
        <v>0</v>
      </c>
      <c r="N248" s="82">
        <v>0</v>
      </c>
      <c r="O248" s="83">
        <v>0</v>
      </c>
      <c r="P248" s="82">
        <v>0</v>
      </c>
      <c r="Q248" s="83">
        <v>0</v>
      </c>
      <c r="R248" s="82">
        <v>0</v>
      </c>
      <c r="S248" s="83">
        <v>0</v>
      </c>
      <c r="T248" s="82">
        <v>0</v>
      </c>
      <c r="U248" s="83">
        <v>0</v>
      </c>
      <c r="V248" s="82">
        <v>0</v>
      </c>
      <c r="W248" s="83">
        <v>0</v>
      </c>
      <c r="X248" s="82">
        <v>0</v>
      </c>
      <c r="Y248" s="83">
        <v>0</v>
      </c>
      <c r="Z248" s="82">
        <v>0</v>
      </c>
      <c r="AA248" s="83">
        <v>0</v>
      </c>
      <c r="AB248" s="82">
        <v>0</v>
      </c>
      <c r="AC248" s="83">
        <v>0</v>
      </c>
      <c r="AD248" s="82">
        <f t="shared" si="26"/>
        <v>0</v>
      </c>
      <c r="AE248" s="83">
        <f t="shared" si="27"/>
        <v>0</v>
      </c>
      <c r="AF248" s="97">
        <f t="shared" si="28"/>
        <v>0</v>
      </c>
      <c r="AG248" s="97">
        <f t="shared" si="29"/>
        <v>0</v>
      </c>
      <c r="AH248" s="11"/>
      <c r="AI248" s="84">
        <f t="shared" si="30"/>
        <v>305.79999999999995</v>
      </c>
      <c r="AJ248" s="84">
        <f t="shared" si="31"/>
        <v>0</v>
      </c>
      <c r="AK248" s="98">
        <f t="shared" si="32"/>
        <v>1</v>
      </c>
    </row>
    <row r="249" spans="1:37" x14ac:dyDescent="0.35">
      <c r="A249" s="13" t="s">
        <v>347</v>
      </c>
      <c r="B249" s="14" t="s">
        <v>348</v>
      </c>
      <c r="C249" s="92" t="s">
        <v>347</v>
      </c>
      <c r="D249" s="93" t="s">
        <v>348</v>
      </c>
      <c r="E249" s="94" t="str">
        <f t="shared" si="25"/>
        <v>T136T136</v>
      </c>
      <c r="F249" s="95" t="s">
        <v>342</v>
      </c>
      <c r="G249" s="96">
        <v>27</v>
      </c>
      <c r="H249" s="1"/>
      <c r="I249" s="82">
        <v>0</v>
      </c>
      <c r="J249" s="82">
        <v>0</v>
      </c>
      <c r="K249" s="83">
        <v>0</v>
      </c>
      <c r="L249" s="82">
        <v>0</v>
      </c>
      <c r="M249" s="83">
        <v>0</v>
      </c>
      <c r="N249" s="82">
        <v>0</v>
      </c>
      <c r="O249" s="83">
        <v>0</v>
      </c>
      <c r="P249" s="82">
        <v>0</v>
      </c>
      <c r="Q249" s="83">
        <v>0</v>
      </c>
      <c r="R249" s="82">
        <v>0</v>
      </c>
      <c r="S249" s="83">
        <v>0</v>
      </c>
      <c r="T249" s="82">
        <v>0</v>
      </c>
      <c r="U249" s="83">
        <v>0</v>
      </c>
      <c r="V249" s="82">
        <v>0</v>
      </c>
      <c r="W249" s="83">
        <v>0</v>
      </c>
      <c r="X249" s="82">
        <v>0</v>
      </c>
      <c r="Y249" s="83">
        <v>0</v>
      </c>
      <c r="Z249" s="82">
        <v>0</v>
      </c>
      <c r="AA249" s="83">
        <v>0</v>
      </c>
      <c r="AB249" s="82">
        <v>0</v>
      </c>
      <c r="AC249" s="83">
        <v>0</v>
      </c>
      <c r="AD249" s="82">
        <f t="shared" si="26"/>
        <v>0</v>
      </c>
      <c r="AE249" s="83">
        <f t="shared" si="27"/>
        <v>0</v>
      </c>
      <c r="AF249" s="97">
        <f t="shared" si="28"/>
        <v>0</v>
      </c>
      <c r="AG249" s="97">
        <f t="shared" si="29"/>
        <v>0</v>
      </c>
      <c r="AH249" s="11"/>
      <c r="AI249" s="84">
        <f t="shared" si="30"/>
        <v>442.46</v>
      </c>
      <c r="AJ249" s="84">
        <f t="shared" si="31"/>
        <v>0</v>
      </c>
      <c r="AK249" s="98">
        <f t="shared" si="32"/>
        <v>1</v>
      </c>
    </row>
    <row r="250" spans="1:37" x14ac:dyDescent="0.35">
      <c r="A250" s="13" t="s">
        <v>349</v>
      </c>
      <c r="B250" s="14" t="s">
        <v>350</v>
      </c>
      <c r="C250" s="123" t="s">
        <v>349</v>
      </c>
      <c r="D250" s="93" t="s">
        <v>350</v>
      </c>
      <c r="E250" s="94" t="str">
        <f t="shared" si="25"/>
        <v>T175T175</v>
      </c>
      <c r="F250" s="95" t="s">
        <v>161</v>
      </c>
      <c r="G250" s="96">
        <v>27</v>
      </c>
      <c r="H250" s="1"/>
      <c r="I250" s="82">
        <v>0</v>
      </c>
      <c r="J250" s="82">
        <v>0</v>
      </c>
      <c r="K250" s="83">
        <v>0</v>
      </c>
      <c r="L250" s="82">
        <v>0</v>
      </c>
      <c r="M250" s="83">
        <v>0</v>
      </c>
      <c r="N250" s="82">
        <v>0</v>
      </c>
      <c r="O250" s="83">
        <v>0</v>
      </c>
      <c r="P250" s="82">
        <v>0</v>
      </c>
      <c r="Q250" s="83">
        <v>0</v>
      </c>
      <c r="R250" s="82">
        <v>0</v>
      </c>
      <c r="S250" s="83">
        <v>0</v>
      </c>
      <c r="T250" s="82">
        <v>0</v>
      </c>
      <c r="U250" s="83">
        <v>0</v>
      </c>
      <c r="V250" s="82">
        <v>0</v>
      </c>
      <c r="W250" s="83">
        <v>0</v>
      </c>
      <c r="X250" s="82">
        <v>0</v>
      </c>
      <c r="Y250" s="83">
        <v>0</v>
      </c>
      <c r="Z250" s="82">
        <v>0</v>
      </c>
      <c r="AA250" s="83">
        <v>0</v>
      </c>
      <c r="AB250" s="82">
        <v>0</v>
      </c>
      <c r="AC250" s="83">
        <v>0</v>
      </c>
      <c r="AD250" s="82">
        <f t="shared" si="26"/>
        <v>0</v>
      </c>
      <c r="AE250" s="83">
        <f t="shared" si="27"/>
        <v>0</v>
      </c>
      <c r="AF250" s="97">
        <f t="shared" si="28"/>
        <v>0</v>
      </c>
      <c r="AG250" s="97">
        <f t="shared" si="29"/>
        <v>0</v>
      </c>
      <c r="AH250" s="11"/>
      <c r="AI250" s="84">
        <f t="shared" si="30"/>
        <v>372.20000000000005</v>
      </c>
      <c r="AJ250" s="84">
        <f t="shared" si="31"/>
        <v>0</v>
      </c>
      <c r="AK250" s="98">
        <f t="shared" si="32"/>
        <v>1</v>
      </c>
    </row>
    <row r="251" spans="1:37" x14ac:dyDescent="0.35">
      <c r="A251" s="13" t="s">
        <v>351</v>
      </c>
      <c r="B251" s="14" t="s">
        <v>352</v>
      </c>
      <c r="C251" s="92" t="s">
        <v>351</v>
      </c>
      <c r="D251" s="93" t="s">
        <v>352</v>
      </c>
      <c r="E251" s="94" t="str">
        <f t="shared" si="25"/>
        <v>T205T205</v>
      </c>
      <c r="F251" s="95" t="s">
        <v>342</v>
      </c>
      <c r="G251" s="96">
        <v>27</v>
      </c>
      <c r="H251" s="1"/>
      <c r="I251" s="82">
        <v>360.21</v>
      </c>
      <c r="J251" s="82">
        <v>22.509999999999998</v>
      </c>
      <c r="K251" s="83">
        <v>-12.16</v>
      </c>
      <c r="L251" s="82">
        <v>72.25</v>
      </c>
      <c r="M251" s="83">
        <v>26.009999999999998</v>
      </c>
      <c r="N251" s="82">
        <v>124.6</v>
      </c>
      <c r="O251" s="83">
        <v>48.6</v>
      </c>
      <c r="P251" s="82">
        <v>110.55</v>
      </c>
      <c r="Q251" s="83">
        <v>113.87</v>
      </c>
      <c r="R251" s="82">
        <v>2</v>
      </c>
      <c r="S251" s="83">
        <v>4.9800000000000004</v>
      </c>
      <c r="T251" s="82">
        <v>0</v>
      </c>
      <c r="U251" s="83">
        <v>0</v>
      </c>
      <c r="V251" s="82">
        <v>0</v>
      </c>
      <c r="W251" s="83">
        <v>0</v>
      </c>
      <c r="X251" s="82">
        <v>360.21000000000004</v>
      </c>
      <c r="Y251" s="83">
        <v>25.21</v>
      </c>
      <c r="Z251" s="82">
        <v>0</v>
      </c>
      <c r="AA251" s="83">
        <v>0</v>
      </c>
      <c r="AB251" s="82">
        <v>0</v>
      </c>
      <c r="AC251" s="83">
        <v>0</v>
      </c>
      <c r="AD251" s="82">
        <f t="shared" si="26"/>
        <v>206.51</v>
      </c>
      <c r="AE251" s="83">
        <f t="shared" si="27"/>
        <v>566.72</v>
      </c>
      <c r="AF251" s="97">
        <f t="shared" si="28"/>
        <v>206.51</v>
      </c>
      <c r="AG251" s="97">
        <f t="shared" si="29"/>
        <v>566.72</v>
      </c>
      <c r="AH251" s="11"/>
      <c r="AI251" s="84">
        <f t="shared" si="30"/>
        <v>566.72</v>
      </c>
      <c r="AJ251" s="124">
        <f t="shared" si="31"/>
        <v>1</v>
      </c>
      <c r="AK251" s="98">
        <f t="shared" si="32"/>
        <v>1</v>
      </c>
    </row>
    <row r="252" spans="1:37" x14ac:dyDescent="0.35">
      <c r="A252" s="13" t="s">
        <v>353</v>
      </c>
      <c r="B252" s="14" t="s">
        <v>354</v>
      </c>
      <c r="C252" s="123" t="s">
        <v>353</v>
      </c>
      <c r="D252" s="93" t="s">
        <v>354</v>
      </c>
      <c r="E252" s="94" t="str">
        <f t="shared" si="25"/>
        <v>T207T207</v>
      </c>
      <c r="F252" s="95" t="s">
        <v>342</v>
      </c>
      <c r="G252" s="96">
        <v>27</v>
      </c>
      <c r="H252" s="1"/>
      <c r="I252" s="82">
        <v>0</v>
      </c>
      <c r="J252" s="82">
        <v>0</v>
      </c>
      <c r="K252" s="83">
        <v>0</v>
      </c>
      <c r="L252" s="82">
        <v>0</v>
      </c>
      <c r="M252" s="83">
        <v>0</v>
      </c>
      <c r="N252" s="82">
        <v>0</v>
      </c>
      <c r="O252" s="83">
        <v>0</v>
      </c>
      <c r="P252" s="82">
        <v>0</v>
      </c>
      <c r="Q252" s="83">
        <v>0</v>
      </c>
      <c r="R252" s="82">
        <v>0</v>
      </c>
      <c r="S252" s="83">
        <v>0</v>
      </c>
      <c r="T252" s="82">
        <v>0</v>
      </c>
      <c r="U252" s="83">
        <v>0</v>
      </c>
      <c r="V252" s="82">
        <v>0</v>
      </c>
      <c r="W252" s="83">
        <v>0</v>
      </c>
      <c r="X252" s="82">
        <v>0</v>
      </c>
      <c r="Y252" s="83">
        <v>0</v>
      </c>
      <c r="Z252" s="82">
        <v>0</v>
      </c>
      <c r="AA252" s="83">
        <v>0</v>
      </c>
      <c r="AB252" s="82">
        <v>0</v>
      </c>
      <c r="AC252" s="83">
        <v>0</v>
      </c>
      <c r="AD252" s="82">
        <f t="shared" si="26"/>
        <v>0</v>
      </c>
      <c r="AE252" s="83">
        <f t="shared" si="27"/>
        <v>0</v>
      </c>
      <c r="AF252" s="97">
        <f t="shared" si="28"/>
        <v>0</v>
      </c>
      <c r="AG252" s="97">
        <f t="shared" si="29"/>
        <v>0</v>
      </c>
      <c r="AH252" s="11"/>
      <c r="AI252" s="84">
        <f t="shared" si="30"/>
        <v>363.47</v>
      </c>
      <c r="AJ252" s="84">
        <f t="shared" si="31"/>
        <v>0</v>
      </c>
      <c r="AK252" s="98">
        <f t="shared" si="32"/>
        <v>1</v>
      </c>
    </row>
    <row r="253" spans="1:37" x14ac:dyDescent="0.35">
      <c r="A253" s="13" t="s">
        <v>355</v>
      </c>
      <c r="B253" s="14" t="s">
        <v>356</v>
      </c>
      <c r="C253" s="123" t="s">
        <v>355</v>
      </c>
      <c r="D253" s="93" t="s">
        <v>356</v>
      </c>
      <c r="E253" s="94" t="str">
        <f t="shared" si="25"/>
        <v>T229T229</v>
      </c>
      <c r="F253" s="95" t="s">
        <v>342</v>
      </c>
      <c r="G253" s="96">
        <v>27</v>
      </c>
      <c r="H253" s="1"/>
      <c r="I253" s="82">
        <v>0</v>
      </c>
      <c r="J253" s="82">
        <v>0</v>
      </c>
      <c r="K253" s="83">
        <v>0</v>
      </c>
      <c r="L253" s="82">
        <v>0</v>
      </c>
      <c r="M253" s="83">
        <v>0</v>
      </c>
      <c r="N253" s="82">
        <v>0</v>
      </c>
      <c r="O253" s="83">
        <v>0</v>
      </c>
      <c r="P253" s="82">
        <v>0</v>
      </c>
      <c r="Q253" s="83">
        <v>0</v>
      </c>
      <c r="R253" s="82">
        <v>0</v>
      </c>
      <c r="S253" s="83">
        <v>0</v>
      </c>
      <c r="T253" s="82">
        <v>0</v>
      </c>
      <c r="U253" s="83">
        <v>0</v>
      </c>
      <c r="V253" s="82">
        <v>0</v>
      </c>
      <c r="W253" s="83">
        <v>0</v>
      </c>
      <c r="X253" s="82">
        <v>0</v>
      </c>
      <c r="Y253" s="83">
        <v>0</v>
      </c>
      <c r="Z253" s="82">
        <v>0</v>
      </c>
      <c r="AA253" s="83">
        <v>0</v>
      </c>
      <c r="AB253" s="82">
        <v>0</v>
      </c>
      <c r="AC253" s="83">
        <v>0</v>
      </c>
      <c r="AD253" s="82">
        <f t="shared" si="26"/>
        <v>0</v>
      </c>
      <c r="AE253" s="83">
        <f t="shared" si="27"/>
        <v>0</v>
      </c>
      <c r="AF253" s="97">
        <f t="shared" si="28"/>
        <v>0</v>
      </c>
      <c r="AG253" s="97">
        <f t="shared" si="29"/>
        <v>0</v>
      </c>
      <c r="AH253" s="11"/>
      <c r="AI253" s="84">
        <f t="shared" si="30"/>
        <v>133.84</v>
      </c>
      <c r="AJ253" s="84">
        <f t="shared" si="31"/>
        <v>0</v>
      </c>
      <c r="AK253" s="98">
        <f t="shared" si="32"/>
        <v>1</v>
      </c>
    </row>
    <row r="254" spans="1:37" x14ac:dyDescent="0.35">
      <c r="A254" s="130" t="s">
        <v>345</v>
      </c>
      <c r="B254" s="19" t="s">
        <v>346</v>
      </c>
      <c r="C254" s="101" t="s">
        <v>357</v>
      </c>
      <c r="D254" s="102" t="s">
        <v>358</v>
      </c>
      <c r="E254" s="103" t="str">
        <f t="shared" si="25"/>
        <v>U021T087</v>
      </c>
      <c r="F254" s="104" t="s">
        <v>161</v>
      </c>
      <c r="G254" s="105">
        <v>27</v>
      </c>
      <c r="H254" s="106"/>
      <c r="I254" s="107">
        <v>156.5</v>
      </c>
      <c r="J254" s="107">
        <v>18.46</v>
      </c>
      <c r="K254" s="108">
        <v>-9.9699999999999989</v>
      </c>
      <c r="L254" s="107">
        <v>30.41</v>
      </c>
      <c r="M254" s="108">
        <v>10.95</v>
      </c>
      <c r="N254" s="107">
        <v>43.25</v>
      </c>
      <c r="O254" s="108">
        <v>16.88</v>
      </c>
      <c r="P254" s="107">
        <v>104.82</v>
      </c>
      <c r="Q254" s="108">
        <v>107.96</v>
      </c>
      <c r="R254" s="107">
        <v>0</v>
      </c>
      <c r="S254" s="108">
        <v>0</v>
      </c>
      <c r="T254" s="107">
        <v>156.5</v>
      </c>
      <c r="U254" s="108">
        <v>23.48</v>
      </c>
      <c r="V254" s="107">
        <v>0</v>
      </c>
      <c r="W254" s="108">
        <v>0</v>
      </c>
      <c r="X254" s="107">
        <v>0</v>
      </c>
      <c r="Y254" s="108">
        <v>0</v>
      </c>
      <c r="Z254" s="107">
        <v>0</v>
      </c>
      <c r="AA254" s="108">
        <v>0</v>
      </c>
      <c r="AB254" s="107">
        <v>0</v>
      </c>
      <c r="AC254" s="108">
        <v>0</v>
      </c>
      <c r="AD254" s="107">
        <f t="shared" si="26"/>
        <v>149.29999999999998</v>
      </c>
      <c r="AE254" s="108">
        <f t="shared" si="27"/>
        <v>305.79999999999995</v>
      </c>
      <c r="AF254" s="109">
        <f t="shared" si="28"/>
        <v>0</v>
      </c>
      <c r="AG254" s="109">
        <f t="shared" si="29"/>
        <v>0</v>
      </c>
      <c r="AH254" s="11"/>
      <c r="AI254" s="110">
        <f t="shared" si="30"/>
        <v>0</v>
      </c>
      <c r="AJ254" s="111">
        <f t="shared" si="31"/>
        <v>1</v>
      </c>
      <c r="AK254" s="108">
        <f t="shared" si="32"/>
        <v>0</v>
      </c>
    </row>
    <row r="255" spans="1:37" x14ac:dyDescent="0.35">
      <c r="A255" s="130" t="s">
        <v>349</v>
      </c>
      <c r="B255" s="19" t="s">
        <v>350</v>
      </c>
      <c r="C255" s="101" t="s">
        <v>357</v>
      </c>
      <c r="D255" s="102" t="s">
        <v>358</v>
      </c>
      <c r="E255" s="103" t="str">
        <f t="shared" si="25"/>
        <v>U021T175</v>
      </c>
      <c r="F255" s="104" t="s">
        <v>161</v>
      </c>
      <c r="G255" s="105">
        <v>27</v>
      </c>
      <c r="H255" s="106"/>
      <c r="I255" s="107">
        <v>180.16</v>
      </c>
      <c r="J255" s="107">
        <v>12.15</v>
      </c>
      <c r="K255" s="108">
        <v>-6.56</v>
      </c>
      <c r="L255" s="107">
        <v>37.61</v>
      </c>
      <c r="M255" s="108">
        <v>13.54</v>
      </c>
      <c r="N255" s="107">
        <v>58.46</v>
      </c>
      <c r="O255" s="108">
        <v>22.8</v>
      </c>
      <c r="P255" s="107">
        <v>131.30000000000001</v>
      </c>
      <c r="Q255" s="108">
        <v>135.24</v>
      </c>
      <c r="R255" s="107">
        <v>0</v>
      </c>
      <c r="S255" s="108">
        <v>0</v>
      </c>
      <c r="T255" s="107">
        <v>180.15999999999997</v>
      </c>
      <c r="U255" s="108">
        <v>27.02</v>
      </c>
      <c r="V255" s="107">
        <v>0</v>
      </c>
      <c r="W255" s="108">
        <v>0</v>
      </c>
      <c r="X255" s="107">
        <v>0</v>
      </c>
      <c r="Y255" s="108">
        <v>0</v>
      </c>
      <c r="Z255" s="107">
        <v>0</v>
      </c>
      <c r="AA255" s="108">
        <v>0</v>
      </c>
      <c r="AB255" s="107">
        <v>0</v>
      </c>
      <c r="AC255" s="108">
        <v>0</v>
      </c>
      <c r="AD255" s="107">
        <f t="shared" si="26"/>
        <v>192.04000000000002</v>
      </c>
      <c r="AE255" s="108">
        <f t="shared" si="27"/>
        <v>372.20000000000005</v>
      </c>
      <c r="AF255" s="109">
        <f t="shared" si="28"/>
        <v>0</v>
      </c>
      <c r="AG255" s="109">
        <f t="shared" si="29"/>
        <v>0</v>
      </c>
      <c r="AH255" s="11"/>
      <c r="AI255" s="110">
        <f t="shared" si="30"/>
        <v>0</v>
      </c>
      <c r="AJ255" s="111">
        <f t="shared" si="31"/>
        <v>1</v>
      </c>
      <c r="AK255" s="108">
        <f t="shared" si="32"/>
        <v>0</v>
      </c>
    </row>
    <row r="256" spans="1:37" x14ac:dyDescent="0.35">
      <c r="A256" s="130" t="s">
        <v>355</v>
      </c>
      <c r="B256" s="19" t="s">
        <v>356</v>
      </c>
      <c r="C256" s="101" t="s">
        <v>357</v>
      </c>
      <c r="D256" s="102" t="s">
        <v>358</v>
      </c>
      <c r="E256" s="103" t="str">
        <f t="shared" si="25"/>
        <v>U021T229</v>
      </c>
      <c r="F256" s="104" t="s">
        <v>342</v>
      </c>
      <c r="G256" s="105">
        <v>27</v>
      </c>
      <c r="H256" s="106"/>
      <c r="I256" s="107">
        <v>56.22</v>
      </c>
      <c r="J256" s="107">
        <v>3.5</v>
      </c>
      <c r="K256" s="108">
        <v>-1.8900000000000001</v>
      </c>
      <c r="L256" s="107">
        <v>13.66</v>
      </c>
      <c r="M256" s="108">
        <v>4.92</v>
      </c>
      <c r="N256" s="107">
        <v>14.489999999999998</v>
      </c>
      <c r="O256" s="108">
        <v>5.6599999999999993</v>
      </c>
      <c r="P256" s="107">
        <v>49.07</v>
      </c>
      <c r="Q256" s="108">
        <v>50.54</v>
      </c>
      <c r="R256" s="107">
        <v>4</v>
      </c>
      <c r="S256" s="108">
        <v>9.9600000000000009</v>
      </c>
      <c r="T256" s="107">
        <v>56.22</v>
      </c>
      <c r="U256" s="108">
        <v>8.43</v>
      </c>
      <c r="V256" s="107">
        <v>0</v>
      </c>
      <c r="W256" s="108">
        <v>0</v>
      </c>
      <c r="X256" s="107">
        <v>0</v>
      </c>
      <c r="Y256" s="108">
        <v>0</v>
      </c>
      <c r="Z256" s="107">
        <v>0</v>
      </c>
      <c r="AA256" s="108">
        <v>0</v>
      </c>
      <c r="AB256" s="107">
        <v>0</v>
      </c>
      <c r="AC256" s="108">
        <v>0</v>
      </c>
      <c r="AD256" s="107">
        <f t="shared" si="26"/>
        <v>77.62</v>
      </c>
      <c r="AE256" s="108">
        <f t="shared" si="27"/>
        <v>133.84</v>
      </c>
      <c r="AF256" s="109">
        <f t="shared" si="28"/>
        <v>0</v>
      </c>
      <c r="AG256" s="109">
        <f t="shared" si="29"/>
        <v>0</v>
      </c>
      <c r="AH256" s="11"/>
      <c r="AI256" s="110">
        <f t="shared" si="30"/>
        <v>0</v>
      </c>
      <c r="AJ256" s="111">
        <f t="shared" si="31"/>
        <v>1</v>
      </c>
      <c r="AK256" s="108">
        <f t="shared" si="32"/>
        <v>0</v>
      </c>
    </row>
    <row r="257" spans="1:37" x14ac:dyDescent="0.35">
      <c r="A257" s="112" t="s">
        <v>357</v>
      </c>
      <c r="B257" s="113" t="s">
        <v>359</v>
      </c>
      <c r="C257" s="114" t="s">
        <v>357</v>
      </c>
      <c r="D257" s="115" t="s">
        <v>359</v>
      </c>
      <c r="E257" s="116" t="str">
        <f t="shared" si="25"/>
        <v>U021U021</v>
      </c>
      <c r="F257" s="117" t="s">
        <v>342</v>
      </c>
      <c r="G257" s="118">
        <v>27</v>
      </c>
      <c r="H257" s="1"/>
      <c r="I257" s="119">
        <v>0</v>
      </c>
      <c r="J257" s="119">
        <v>0</v>
      </c>
      <c r="K257" s="120">
        <v>0</v>
      </c>
      <c r="L257" s="119">
        <v>0</v>
      </c>
      <c r="M257" s="120">
        <v>0</v>
      </c>
      <c r="N257" s="119">
        <v>0</v>
      </c>
      <c r="O257" s="120">
        <v>0</v>
      </c>
      <c r="P257" s="119">
        <v>0</v>
      </c>
      <c r="Q257" s="120">
        <v>0</v>
      </c>
      <c r="R257" s="119">
        <v>0</v>
      </c>
      <c r="S257" s="120">
        <v>0</v>
      </c>
      <c r="T257" s="119">
        <v>0</v>
      </c>
      <c r="U257" s="120">
        <v>0</v>
      </c>
      <c r="V257" s="119">
        <v>0</v>
      </c>
      <c r="W257" s="120">
        <v>0</v>
      </c>
      <c r="X257" s="119">
        <v>0</v>
      </c>
      <c r="Y257" s="120">
        <v>0</v>
      </c>
      <c r="Z257" s="119">
        <v>0</v>
      </c>
      <c r="AA257" s="120">
        <v>0</v>
      </c>
      <c r="AB257" s="119">
        <v>0</v>
      </c>
      <c r="AC257" s="120">
        <v>0</v>
      </c>
      <c r="AD257" s="119">
        <f t="shared" si="26"/>
        <v>0</v>
      </c>
      <c r="AE257" s="120">
        <f t="shared" si="27"/>
        <v>0</v>
      </c>
      <c r="AF257" s="121">
        <f t="shared" si="28"/>
        <v>418.96000000000004</v>
      </c>
      <c r="AG257" s="121">
        <f t="shared" si="29"/>
        <v>811.84</v>
      </c>
      <c r="AH257" s="11"/>
      <c r="AI257" s="122">
        <f t="shared" si="30"/>
        <v>0</v>
      </c>
      <c r="AJ257" s="122">
        <f t="shared" si="31"/>
        <v>0</v>
      </c>
      <c r="AK257" s="120">
        <f t="shared" si="32"/>
        <v>0</v>
      </c>
    </row>
    <row r="258" spans="1:37" x14ac:dyDescent="0.35">
      <c r="A258" s="130" t="s">
        <v>343</v>
      </c>
      <c r="B258" s="19" t="s">
        <v>344</v>
      </c>
      <c r="C258" s="101" t="s">
        <v>360</v>
      </c>
      <c r="D258" s="102" t="s">
        <v>361</v>
      </c>
      <c r="E258" s="103" t="str">
        <f t="shared" si="25"/>
        <v>U036T052</v>
      </c>
      <c r="F258" s="104" t="s">
        <v>342</v>
      </c>
      <c r="G258" s="105">
        <v>27</v>
      </c>
      <c r="H258" s="106"/>
      <c r="I258" s="107">
        <v>210.86</v>
      </c>
      <c r="J258" s="107">
        <v>21</v>
      </c>
      <c r="K258" s="108">
        <v>-11.35</v>
      </c>
      <c r="L258" s="107">
        <v>45.11</v>
      </c>
      <c r="M258" s="108">
        <v>16.240000000000002</v>
      </c>
      <c r="N258" s="107">
        <v>64.75</v>
      </c>
      <c r="O258" s="108">
        <v>25.26</v>
      </c>
      <c r="P258" s="107">
        <v>138</v>
      </c>
      <c r="Q258" s="108">
        <v>142.13999999999999</v>
      </c>
      <c r="R258" s="107">
        <v>0</v>
      </c>
      <c r="S258" s="108">
        <v>0</v>
      </c>
      <c r="T258" s="107">
        <v>210.86</v>
      </c>
      <c r="U258" s="108">
        <v>31.63</v>
      </c>
      <c r="V258" s="107">
        <v>0</v>
      </c>
      <c r="W258" s="108">
        <v>0</v>
      </c>
      <c r="X258" s="107">
        <v>0</v>
      </c>
      <c r="Y258" s="108">
        <v>0</v>
      </c>
      <c r="Z258" s="107">
        <v>0</v>
      </c>
      <c r="AA258" s="108">
        <v>0</v>
      </c>
      <c r="AB258" s="107">
        <v>0</v>
      </c>
      <c r="AC258" s="108">
        <v>8.94</v>
      </c>
      <c r="AD258" s="107">
        <f t="shared" si="26"/>
        <v>212.85999999999999</v>
      </c>
      <c r="AE258" s="108">
        <f t="shared" si="27"/>
        <v>423.72</v>
      </c>
      <c r="AF258" s="109">
        <f t="shared" si="28"/>
        <v>0</v>
      </c>
      <c r="AG258" s="109">
        <f t="shared" si="29"/>
        <v>0</v>
      </c>
      <c r="AH258" s="11"/>
      <c r="AI258" s="110">
        <f t="shared" si="30"/>
        <v>0</v>
      </c>
      <c r="AJ258" s="111">
        <f t="shared" si="31"/>
        <v>1</v>
      </c>
      <c r="AK258" s="108">
        <f t="shared" si="32"/>
        <v>0</v>
      </c>
    </row>
    <row r="259" spans="1:37" x14ac:dyDescent="0.35">
      <c r="A259" s="130" t="s">
        <v>353</v>
      </c>
      <c r="B259" s="19" t="s">
        <v>354</v>
      </c>
      <c r="C259" s="101" t="s">
        <v>360</v>
      </c>
      <c r="D259" s="102" t="s">
        <v>361</v>
      </c>
      <c r="E259" s="103" t="str">
        <f t="shared" si="25"/>
        <v>U036T207</v>
      </c>
      <c r="F259" s="104" t="s">
        <v>342</v>
      </c>
      <c r="G259" s="105">
        <v>27</v>
      </c>
      <c r="H259" s="106"/>
      <c r="I259" s="107">
        <v>183.9</v>
      </c>
      <c r="J259" s="107">
        <v>11</v>
      </c>
      <c r="K259" s="108">
        <v>-5.9399999999999995</v>
      </c>
      <c r="L259" s="107">
        <v>33.29</v>
      </c>
      <c r="M259" s="108">
        <v>11.979999999999999</v>
      </c>
      <c r="N259" s="107">
        <v>63.150000000000006</v>
      </c>
      <c r="O259" s="108">
        <v>24.64</v>
      </c>
      <c r="P259" s="107">
        <v>110.19999999999999</v>
      </c>
      <c r="Q259" s="108">
        <v>113.51</v>
      </c>
      <c r="R259" s="107">
        <v>0</v>
      </c>
      <c r="S259" s="108">
        <v>0</v>
      </c>
      <c r="T259" s="107">
        <v>183.9</v>
      </c>
      <c r="U259" s="108">
        <v>27.59</v>
      </c>
      <c r="V259" s="107">
        <v>0</v>
      </c>
      <c r="W259" s="108">
        <v>0</v>
      </c>
      <c r="X259" s="107">
        <v>0</v>
      </c>
      <c r="Y259" s="108">
        <v>0</v>
      </c>
      <c r="Z259" s="107">
        <v>0</v>
      </c>
      <c r="AA259" s="108">
        <v>0</v>
      </c>
      <c r="AB259" s="107">
        <v>0</v>
      </c>
      <c r="AC259" s="108">
        <v>7.79</v>
      </c>
      <c r="AD259" s="107">
        <f t="shared" si="26"/>
        <v>179.57</v>
      </c>
      <c r="AE259" s="108">
        <f t="shared" si="27"/>
        <v>363.47</v>
      </c>
      <c r="AF259" s="109">
        <f t="shared" si="28"/>
        <v>0</v>
      </c>
      <c r="AG259" s="109">
        <f t="shared" si="29"/>
        <v>0</v>
      </c>
      <c r="AH259" s="11"/>
      <c r="AI259" s="110">
        <f t="shared" si="30"/>
        <v>0</v>
      </c>
      <c r="AJ259" s="111">
        <f t="shared" si="31"/>
        <v>1</v>
      </c>
      <c r="AK259" s="108">
        <f t="shared" si="32"/>
        <v>0</v>
      </c>
    </row>
    <row r="260" spans="1:37" x14ac:dyDescent="0.35">
      <c r="A260" s="112" t="s">
        <v>360</v>
      </c>
      <c r="B260" s="113" t="s">
        <v>362</v>
      </c>
      <c r="C260" s="114" t="s">
        <v>360</v>
      </c>
      <c r="D260" s="115" t="s">
        <v>362</v>
      </c>
      <c r="E260" s="116" t="str">
        <f t="shared" si="25"/>
        <v>U036U036</v>
      </c>
      <c r="F260" s="117" t="s">
        <v>342</v>
      </c>
      <c r="G260" s="118">
        <v>27</v>
      </c>
      <c r="H260" s="1"/>
      <c r="I260" s="119">
        <v>0</v>
      </c>
      <c r="J260" s="119">
        <v>0</v>
      </c>
      <c r="K260" s="120">
        <v>0</v>
      </c>
      <c r="L260" s="119">
        <v>0</v>
      </c>
      <c r="M260" s="120">
        <v>0</v>
      </c>
      <c r="N260" s="119">
        <v>0</v>
      </c>
      <c r="O260" s="120">
        <v>0</v>
      </c>
      <c r="P260" s="119">
        <v>0</v>
      </c>
      <c r="Q260" s="120">
        <v>0</v>
      </c>
      <c r="R260" s="119">
        <v>0</v>
      </c>
      <c r="S260" s="120">
        <v>0</v>
      </c>
      <c r="T260" s="119">
        <v>0</v>
      </c>
      <c r="U260" s="120">
        <v>0</v>
      </c>
      <c r="V260" s="119">
        <v>0</v>
      </c>
      <c r="W260" s="120">
        <v>0</v>
      </c>
      <c r="X260" s="119">
        <v>0</v>
      </c>
      <c r="Y260" s="120">
        <v>0</v>
      </c>
      <c r="Z260" s="119">
        <v>0</v>
      </c>
      <c r="AA260" s="120">
        <v>0</v>
      </c>
      <c r="AB260" s="119">
        <v>239</v>
      </c>
      <c r="AC260" s="120">
        <v>0</v>
      </c>
      <c r="AD260" s="119">
        <f t="shared" si="26"/>
        <v>0</v>
      </c>
      <c r="AE260" s="120">
        <f t="shared" si="27"/>
        <v>0</v>
      </c>
      <c r="AF260" s="121">
        <f t="shared" si="28"/>
        <v>392.42999999999995</v>
      </c>
      <c r="AG260" s="121">
        <f t="shared" si="29"/>
        <v>787.19</v>
      </c>
      <c r="AH260" s="11"/>
      <c r="AI260" s="122">
        <f t="shared" si="30"/>
        <v>0</v>
      </c>
      <c r="AJ260" s="122">
        <f t="shared" si="31"/>
        <v>0</v>
      </c>
      <c r="AK260" s="120">
        <f t="shared" si="32"/>
        <v>0</v>
      </c>
    </row>
    <row r="261" spans="1:37" x14ac:dyDescent="0.35">
      <c r="A261" s="130" t="s">
        <v>339</v>
      </c>
      <c r="B261" s="19" t="s">
        <v>340</v>
      </c>
      <c r="C261" s="101" t="s">
        <v>363</v>
      </c>
      <c r="D261" s="102" t="s">
        <v>364</v>
      </c>
      <c r="E261" s="103" t="str">
        <f t="shared" si="25"/>
        <v>U091T023</v>
      </c>
      <c r="F261" s="104" t="s">
        <v>342</v>
      </c>
      <c r="G261" s="105">
        <v>27</v>
      </c>
      <c r="H261" s="106"/>
      <c r="I261" s="107">
        <v>407.61</v>
      </c>
      <c r="J261" s="107">
        <v>29.33</v>
      </c>
      <c r="K261" s="108">
        <v>-15.84</v>
      </c>
      <c r="L261" s="107">
        <v>83.28</v>
      </c>
      <c r="M261" s="108">
        <v>29.979999999999997</v>
      </c>
      <c r="N261" s="107">
        <v>136.86000000000001</v>
      </c>
      <c r="O261" s="108">
        <v>53.379999999999995</v>
      </c>
      <c r="P261" s="107">
        <v>239.5</v>
      </c>
      <c r="Q261" s="108">
        <v>246.69</v>
      </c>
      <c r="R261" s="107">
        <v>1</v>
      </c>
      <c r="S261" s="108">
        <v>2.4900000000000002</v>
      </c>
      <c r="T261" s="107">
        <v>0</v>
      </c>
      <c r="U261" s="108">
        <v>0</v>
      </c>
      <c r="V261" s="107">
        <v>407.61</v>
      </c>
      <c r="W261" s="108">
        <v>48.91</v>
      </c>
      <c r="X261" s="107">
        <v>0</v>
      </c>
      <c r="Y261" s="108">
        <v>0</v>
      </c>
      <c r="Z261" s="107">
        <v>0</v>
      </c>
      <c r="AA261" s="108">
        <v>12.2</v>
      </c>
      <c r="AB261" s="107">
        <v>0</v>
      </c>
      <c r="AC261" s="108">
        <v>8.8800000000000008</v>
      </c>
      <c r="AD261" s="107">
        <f t="shared" si="26"/>
        <v>386.69</v>
      </c>
      <c r="AE261" s="108">
        <f t="shared" si="27"/>
        <v>794.3</v>
      </c>
      <c r="AF261" s="109">
        <f t="shared" si="28"/>
        <v>0</v>
      </c>
      <c r="AG261" s="109">
        <f t="shared" si="29"/>
        <v>0</v>
      </c>
      <c r="AH261" s="11"/>
      <c r="AI261" s="110">
        <f t="shared" si="30"/>
        <v>0</v>
      </c>
      <c r="AJ261" s="111">
        <f t="shared" si="31"/>
        <v>1</v>
      </c>
      <c r="AK261" s="108">
        <f t="shared" si="32"/>
        <v>0</v>
      </c>
    </row>
    <row r="262" spans="1:37" x14ac:dyDescent="0.35">
      <c r="A262" s="130" t="s">
        <v>347</v>
      </c>
      <c r="B262" s="19" t="s">
        <v>348</v>
      </c>
      <c r="C262" s="101" t="s">
        <v>363</v>
      </c>
      <c r="D262" s="102" t="s">
        <v>364</v>
      </c>
      <c r="E262" s="103" t="str">
        <f t="shared" si="25"/>
        <v>U091T136</v>
      </c>
      <c r="F262" s="104" t="s">
        <v>342</v>
      </c>
      <c r="G262" s="105">
        <v>27</v>
      </c>
      <c r="H262" s="106"/>
      <c r="I262" s="107">
        <v>224.05</v>
      </c>
      <c r="J262" s="107">
        <v>18</v>
      </c>
      <c r="K262" s="108">
        <v>-9.7200000000000006</v>
      </c>
      <c r="L262" s="107">
        <v>46.41</v>
      </c>
      <c r="M262" s="108">
        <v>16.71</v>
      </c>
      <c r="N262" s="107">
        <v>74.64</v>
      </c>
      <c r="O262" s="108">
        <v>29.11</v>
      </c>
      <c r="P262" s="107">
        <v>139.65</v>
      </c>
      <c r="Q262" s="108">
        <v>143.84</v>
      </c>
      <c r="R262" s="107">
        <v>0</v>
      </c>
      <c r="S262" s="108">
        <v>0</v>
      </c>
      <c r="T262" s="107">
        <v>0</v>
      </c>
      <c r="U262" s="108">
        <v>0</v>
      </c>
      <c r="V262" s="107">
        <v>224.05</v>
      </c>
      <c r="W262" s="108">
        <v>26.89</v>
      </c>
      <c r="X262" s="107">
        <v>0</v>
      </c>
      <c r="Y262" s="108">
        <v>0</v>
      </c>
      <c r="Z262" s="107">
        <v>0</v>
      </c>
      <c r="AA262" s="108">
        <v>6.7</v>
      </c>
      <c r="AB262" s="107">
        <v>0</v>
      </c>
      <c r="AC262" s="108">
        <v>4.88</v>
      </c>
      <c r="AD262" s="107">
        <f t="shared" si="26"/>
        <v>218.40999999999997</v>
      </c>
      <c r="AE262" s="108">
        <f t="shared" si="27"/>
        <v>442.46</v>
      </c>
      <c r="AF262" s="109">
        <f t="shared" si="28"/>
        <v>0</v>
      </c>
      <c r="AG262" s="109">
        <f t="shared" si="29"/>
        <v>0</v>
      </c>
      <c r="AH262" s="11"/>
      <c r="AI262" s="110">
        <f t="shared" si="30"/>
        <v>0</v>
      </c>
      <c r="AJ262" s="111">
        <f t="shared" si="31"/>
        <v>1</v>
      </c>
      <c r="AK262" s="108">
        <f t="shared" si="32"/>
        <v>0</v>
      </c>
    </row>
    <row r="263" spans="1:37" x14ac:dyDescent="0.35">
      <c r="A263" s="112" t="s">
        <v>363</v>
      </c>
      <c r="B263" s="113" t="s">
        <v>365</v>
      </c>
      <c r="C263" s="114" t="s">
        <v>363</v>
      </c>
      <c r="D263" s="115" t="s">
        <v>364</v>
      </c>
      <c r="E263" s="116" t="str">
        <f t="shared" si="25"/>
        <v>U091U091</v>
      </c>
      <c r="F263" s="117" t="s">
        <v>342</v>
      </c>
      <c r="G263" s="118">
        <v>27</v>
      </c>
      <c r="H263" s="1"/>
      <c r="I263" s="119">
        <v>0</v>
      </c>
      <c r="J263" s="119">
        <v>0</v>
      </c>
      <c r="K263" s="120">
        <v>0</v>
      </c>
      <c r="L263" s="119">
        <v>0</v>
      </c>
      <c r="M263" s="120">
        <v>0</v>
      </c>
      <c r="N263" s="119">
        <v>0</v>
      </c>
      <c r="O263" s="120">
        <v>0</v>
      </c>
      <c r="P263" s="119">
        <v>0</v>
      </c>
      <c r="Q263" s="120">
        <v>0</v>
      </c>
      <c r="R263" s="119">
        <v>0</v>
      </c>
      <c r="S263" s="120">
        <v>0</v>
      </c>
      <c r="T263" s="119">
        <v>0</v>
      </c>
      <c r="U263" s="120">
        <v>0</v>
      </c>
      <c r="V263" s="119">
        <v>0</v>
      </c>
      <c r="W263" s="120">
        <v>0</v>
      </c>
      <c r="X263" s="119">
        <v>0</v>
      </c>
      <c r="Y263" s="120">
        <v>0</v>
      </c>
      <c r="Z263" s="119">
        <v>90</v>
      </c>
      <c r="AA263" s="120">
        <v>0</v>
      </c>
      <c r="AB263" s="119">
        <v>196.5</v>
      </c>
      <c r="AC263" s="120">
        <v>0</v>
      </c>
      <c r="AD263" s="119">
        <f t="shared" si="26"/>
        <v>0</v>
      </c>
      <c r="AE263" s="120">
        <f t="shared" si="27"/>
        <v>0</v>
      </c>
      <c r="AF263" s="121">
        <f t="shared" si="28"/>
        <v>605.09999999999991</v>
      </c>
      <c r="AG263" s="121">
        <f t="shared" si="29"/>
        <v>1236.76</v>
      </c>
      <c r="AH263" s="11"/>
      <c r="AI263" s="122">
        <f t="shared" si="30"/>
        <v>0</v>
      </c>
      <c r="AJ263" s="122">
        <f t="shared" si="31"/>
        <v>0</v>
      </c>
      <c r="AK263" s="120">
        <f t="shared" si="32"/>
        <v>0</v>
      </c>
    </row>
    <row r="264" spans="1:37" x14ac:dyDescent="0.35">
      <c r="A264" s="13" t="s">
        <v>366</v>
      </c>
      <c r="B264" s="14" t="s">
        <v>367</v>
      </c>
      <c r="C264" s="92" t="s">
        <v>366</v>
      </c>
      <c r="D264" s="93" t="s">
        <v>367</v>
      </c>
      <c r="E264" s="94" t="str">
        <f t="shared" si="25"/>
        <v>T024T024</v>
      </c>
      <c r="F264" s="95" t="s">
        <v>342</v>
      </c>
      <c r="G264" s="96">
        <v>28</v>
      </c>
      <c r="H264" s="1"/>
      <c r="I264" s="82">
        <v>0</v>
      </c>
      <c r="J264" s="82">
        <v>0</v>
      </c>
      <c r="K264" s="83">
        <v>0</v>
      </c>
      <c r="L264" s="82">
        <v>0</v>
      </c>
      <c r="M264" s="83">
        <v>0</v>
      </c>
      <c r="N264" s="82">
        <v>0</v>
      </c>
      <c r="O264" s="83">
        <v>0</v>
      </c>
      <c r="P264" s="82">
        <v>0</v>
      </c>
      <c r="Q264" s="83">
        <v>0</v>
      </c>
      <c r="R264" s="82">
        <v>0</v>
      </c>
      <c r="S264" s="83">
        <v>0</v>
      </c>
      <c r="T264" s="82">
        <v>0</v>
      </c>
      <c r="U264" s="83">
        <v>0</v>
      </c>
      <c r="V264" s="82">
        <v>0</v>
      </c>
      <c r="W264" s="83">
        <v>0</v>
      </c>
      <c r="X264" s="82">
        <v>0</v>
      </c>
      <c r="Y264" s="83">
        <v>0</v>
      </c>
      <c r="Z264" s="82">
        <v>0</v>
      </c>
      <c r="AA264" s="83">
        <v>0</v>
      </c>
      <c r="AB264" s="82">
        <v>0</v>
      </c>
      <c r="AC264" s="83">
        <v>0</v>
      </c>
      <c r="AD264" s="82">
        <f t="shared" si="26"/>
        <v>0</v>
      </c>
      <c r="AE264" s="83">
        <f t="shared" si="27"/>
        <v>0</v>
      </c>
      <c r="AF264" s="97">
        <f t="shared" si="28"/>
        <v>0</v>
      </c>
      <c r="AG264" s="97">
        <f t="shared" si="29"/>
        <v>0</v>
      </c>
      <c r="AH264" s="11"/>
      <c r="AI264" s="84">
        <f t="shared" si="30"/>
        <v>247.65999999999997</v>
      </c>
      <c r="AJ264" s="84">
        <f t="shared" si="31"/>
        <v>0</v>
      </c>
      <c r="AK264" s="98">
        <f t="shared" si="32"/>
        <v>1</v>
      </c>
    </row>
    <row r="265" spans="1:37" x14ac:dyDescent="0.35">
      <c r="A265" s="13" t="s">
        <v>368</v>
      </c>
      <c r="B265" s="14" t="s">
        <v>369</v>
      </c>
      <c r="C265" s="92" t="s">
        <v>368</v>
      </c>
      <c r="D265" s="93" t="s">
        <v>369</v>
      </c>
      <c r="E265" s="94" t="str">
        <f t="shared" si="25"/>
        <v>T032T032</v>
      </c>
      <c r="F265" s="95" t="s">
        <v>342</v>
      </c>
      <c r="G265" s="96">
        <v>28</v>
      </c>
      <c r="H265" s="1"/>
      <c r="I265" s="82">
        <v>0</v>
      </c>
      <c r="J265" s="82">
        <v>0</v>
      </c>
      <c r="K265" s="83">
        <v>0</v>
      </c>
      <c r="L265" s="82">
        <v>0</v>
      </c>
      <c r="M265" s="83">
        <v>0</v>
      </c>
      <c r="N265" s="82">
        <v>0</v>
      </c>
      <c r="O265" s="83">
        <v>0</v>
      </c>
      <c r="P265" s="82">
        <v>0</v>
      </c>
      <c r="Q265" s="83">
        <v>0</v>
      </c>
      <c r="R265" s="82">
        <v>0</v>
      </c>
      <c r="S265" s="83">
        <v>0</v>
      </c>
      <c r="T265" s="82">
        <v>0</v>
      </c>
      <c r="U265" s="83">
        <v>0</v>
      </c>
      <c r="V265" s="82">
        <v>0</v>
      </c>
      <c r="W265" s="83">
        <v>0</v>
      </c>
      <c r="X265" s="82">
        <v>0</v>
      </c>
      <c r="Y265" s="83">
        <v>0</v>
      </c>
      <c r="Z265" s="82">
        <v>0</v>
      </c>
      <c r="AA265" s="83">
        <v>0</v>
      </c>
      <c r="AB265" s="82">
        <v>0</v>
      </c>
      <c r="AC265" s="83">
        <v>0</v>
      </c>
      <c r="AD265" s="82">
        <f t="shared" si="26"/>
        <v>0</v>
      </c>
      <c r="AE265" s="83">
        <f t="shared" si="27"/>
        <v>0</v>
      </c>
      <c r="AF265" s="97">
        <f t="shared" si="28"/>
        <v>0</v>
      </c>
      <c r="AG265" s="97">
        <f t="shared" si="29"/>
        <v>0</v>
      </c>
      <c r="AH265" s="11"/>
      <c r="AI265" s="84">
        <f t="shared" si="30"/>
        <v>198.48</v>
      </c>
      <c r="AJ265" s="84">
        <f t="shared" si="31"/>
        <v>0</v>
      </c>
      <c r="AK265" s="98">
        <f t="shared" si="32"/>
        <v>1</v>
      </c>
    </row>
    <row r="266" spans="1:37" x14ac:dyDescent="0.35">
      <c r="A266" s="13" t="s">
        <v>370</v>
      </c>
      <c r="B266" s="14" t="s">
        <v>371</v>
      </c>
      <c r="C266" s="92" t="s">
        <v>370</v>
      </c>
      <c r="D266" s="93" t="s">
        <v>371</v>
      </c>
      <c r="E266" s="94" t="str">
        <f t="shared" si="25"/>
        <v>T162T162</v>
      </c>
      <c r="F266" s="95" t="s">
        <v>342</v>
      </c>
      <c r="G266" s="96">
        <v>28</v>
      </c>
      <c r="H266" s="1"/>
      <c r="I266" s="82">
        <v>0</v>
      </c>
      <c r="J266" s="82">
        <v>0</v>
      </c>
      <c r="K266" s="83">
        <v>0</v>
      </c>
      <c r="L266" s="82">
        <v>0</v>
      </c>
      <c r="M266" s="83">
        <v>0</v>
      </c>
      <c r="N266" s="82">
        <v>0</v>
      </c>
      <c r="O266" s="83">
        <v>0</v>
      </c>
      <c r="P266" s="82">
        <v>0</v>
      </c>
      <c r="Q266" s="83">
        <v>0</v>
      </c>
      <c r="R266" s="82">
        <v>0</v>
      </c>
      <c r="S266" s="83">
        <v>0</v>
      </c>
      <c r="T266" s="82">
        <v>0</v>
      </c>
      <c r="U266" s="83">
        <v>0</v>
      </c>
      <c r="V266" s="82">
        <v>0</v>
      </c>
      <c r="W266" s="83">
        <v>0</v>
      </c>
      <c r="X266" s="82">
        <v>0</v>
      </c>
      <c r="Y266" s="83">
        <v>0</v>
      </c>
      <c r="Z266" s="82">
        <v>0</v>
      </c>
      <c r="AA266" s="83">
        <v>0</v>
      </c>
      <c r="AB266" s="82">
        <v>0</v>
      </c>
      <c r="AC266" s="83">
        <v>0</v>
      </c>
      <c r="AD266" s="82">
        <f t="shared" si="26"/>
        <v>0</v>
      </c>
      <c r="AE266" s="83">
        <f t="shared" si="27"/>
        <v>0</v>
      </c>
      <c r="AF266" s="97">
        <f t="shared" si="28"/>
        <v>0</v>
      </c>
      <c r="AG266" s="97">
        <f t="shared" si="29"/>
        <v>0</v>
      </c>
      <c r="AH266" s="11"/>
      <c r="AI266" s="84">
        <f t="shared" si="30"/>
        <v>938.07</v>
      </c>
      <c r="AJ266" s="84">
        <f t="shared" si="31"/>
        <v>0</v>
      </c>
      <c r="AK266" s="98">
        <f t="shared" si="32"/>
        <v>1</v>
      </c>
    </row>
    <row r="267" spans="1:37" x14ac:dyDescent="0.35">
      <c r="A267" s="99" t="s">
        <v>366</v>
      </c>
      <c r="B267" s="100" t="s">
        <v>367</v>
      </c>
      <c r="C267" s="101" t="s">
        <v>372</v>
      </c>
      <c r="D267" s="102" t="s">
        <v>373</v>
      </c>
      <c r="E267" s="103" t="str">
        <f t="shared" si="25"/>
        <v>U059T024</v>
      </c>
      <c r="F267" s="104" t="s">
        <v>342</v>
      </c>
      <c r="G267" s="105">
        <v>28</v>
      </c>
      <c r="H267" s="170"/>
      <c r="I267" s="107">
        <v>136</v>
      </c>
      <c r="J267" s="107">
        <v>9.5</v>
      </c>
      <c r="K267" s="108">
        <v>-5.1300000000000008</v>
      </c>
      <c r="L267" s="107">
        <v>33</v>
      </c>
      <c r="M267" s="108">
        <v>11.879999999999999</v>
      </c>
      <c r="N267" s="107">
        <v>28</v>
      </c>
      <c r="O267" s="108">
        <v>10.930000000000001</v>
      </c>
      <c r="P267" s="107">
        <v>82</v>
      </c>
      <c r="Q267" s="108">
        <v>84.46</v>
      </c>
      <c r="R267" s="107">
        <v>0</v>
      </c>
      <c r="S267" s="108">
        <v>0</v>
      </c>
      <c r="T267" s="107">
        <v>0</v>
      </c>
      <c r="U267" s="108">
        <v>0</v>
      </c>
      <c r="V267" s="107">
        <v>0</v>
      </c>
      <c r="W267" s="108">
        <v>0</v>
      </c>
      <c r="X267" s="107">
        <v>136</v>
      </c>
      <c r="Y267" s="108">
        <v>9.52</v>
      </c>
      <c r="Z267" s="107">
        <v>0</v>
      </c>
      <c r="AA267" s="108">
        <v>0</v>
      </c>
      <c r="AB267" s="107">
        <v>0</v>
      </c>
      <c r="AC267" s="108">
        <v>0</v>
      </c>
      <c r="AD267" s="107">
        <f t="shared" si="26"/>
        <v>111.65999999999998</v>
      </c>
      <c r="AE267" s="108">
        <f t="shared" si="27"/>
        <v>247.65999999999997</v>
      </c>
      <c r="AF267" s="109">
        <f t="shared" si="28"/>
        <v>0</v>
      </c>
      <c r="AG267" s="109">
        <f t="shared" si="29"/>
        <v>0</v>
      </c>
      <c r="AH267" s="11"/>
      <c r="AI267" s="110">
        <f t="shared" si="30"/>
        <v>0</v>
      </c>
      <c r="AJ267" s="111">
        <f t="shared" si="31"/>
        <v>1</v>
      </c>
      <c r="AK267" s="108">
        <f t="shared" si="32"/>
        <v>0</v>
      </c>
    </row>
    <row r="268" spans="1:37" x14ac:dyDescent="0.35">
      <c r="A268" s="99" t="s">
        <v>368</v>
      </c>
      <c r="B268" s="100" t="s">
        <v>369</v>
      </c>
      <c r="C268" s="101" t="s">
        <v>372</v>
      </c>
      <c r="D268" s="102" t="s">
        <v>373</v>
      </c>
      <c r="E268" s="103" t="str">
        <f t="shared" si="25"/>
        <v>U059T032</v>
      </c>
      <c r="F268" s="104" t="s">
        <v>342</v>
      </c>
      <c r="G268" s="105">
        <v>28</v>
      </c>
      <c r="H268" s="106"/>
      <c r="I268" s="107">
        <v>125.6</v>
      </c>
      <c r="J268" s="107">
        <v>10.5</v>
      </c>
      <c r="K268" s="108">
        <v>-5.67</v>
      </c>
      <c r="L268" s="107">
        <v>28</v>
      </c>
      <c r="M268" s="108">
        <v>10.08</v>
      </c>
      <c r="N268" s="107">
        <v>28.869999999999997</v>
      </c>
      <c r="O268" s="108">
        <v>11.27</v>
      </c>
      <c r="P268" s="107">
        <v>47</v>
      </c>
      <c r="Q268" s="108">
        <v>48.41</v>
      </c>
      <c r="R268" s="107">
        <v>0</v>
      </c>
      <c r="S268" s="108">
        <v>0</v>
      </c>
      <c r="T268" s="107">
        <v>0</v>
      </c>
      <c r="U268" s="108">
        <v>0</v>
      </c>
      <c r="V268" s="107">
        <v>0</v>
      </c>
      <c r="W268" s="108">
        <v>0</v>
      </c>
      <c r="X268" s="107">
        <v>125.60000000000001</v>
      </c>
      <c r="Y268" s="108">
        <v>8.7899999999999991</v>
      </c>
      <c r="Z268" s="107">
        <v>0</v>
      </c>
      <c r="AA268" s="108">
        <v>0</v>
      </c>
      <c r="AB268" s="107">
        <v>0</v>
      </c>
      <c r="AC268" s="108">
        <v>0</v>
      </c>
      <c r="AD268" s="107">
        <f t="shared" si="26"/>
        <v>72.88</v>
      </c>
      <c r="AE268" s="108">
        <f t="shared" si="27"/>
        <v>198.48</v>
      </c>
      <c r="AF268" s="109">
        <f t="shared" si="28"/>
        <v>0</v>
      </c>
      <c r="AG268" s="109">
        <f t="shared" si="29"/>
        <v>0</v>
      </c>
      <c r="AH268" s="11"/>
      <c r="AI268" s="110">
        <f t="shared" si="30"/>
        <v>0</v>
      </c>
      <c r="AJ268" s="111">
        <f t="shared" si="31"/>
        <v>1</v>
      </c>
      <c r="AK268" s="108">
        <f t="shared" si="32"/>
        <v>0</v>
      </c>
    </row>
    <row r="269" spans="1:37" x14ac:dyDescent="0.35">
      <c r="A269" s="99" t="s">
        <v>370</v>
      </c>
      <c r="B269" s="100" t="s">
        <v>371</v>
      </c>
      <c r="C269" s="101" t="s">
        <v>372</v>
      </c>
      <c r="D269" s="102" t="s">
        <v>373</v>
      </c>
      <c r="E269" s="103" t="str">
        <f t="shared" si="25"/>
        <v>U059T162</v>
      </c>
      <c r="F269" s="104" t="s">
        <v>342</v>
      </c>
      <c r="G269" s="105">
        <v>28</v>
      </c>
      <c r="H269" s="106"/>
      <c r="I269" s="107">
        <v>543.61</v>
      </c>
      <c r="J269" s="107">
        <v>35.35</v>
      </c>
      <c r="K269" s="108">
        <v>-19.09</v>
      </c>
      <c r="L269" s="107">
        <v>112.62</v>
      </c>
      <c r="M269" s="108">
        <v>40.54</v>
      </c>
      <c r="N269" s="107">
        <v>164.89</v>
      </c>
      <c r="O269" s="108">
        <v>64.319999999999993</v>
      </c>
      <c r="P269" s="107">
        <v>231.33</v>
      </c>
      <c r="Q269" s="108">
        <v>238.27</v>
      </c>
      <c r="R269" s="107">
        <v>13</v>
      </c>
      <c r="S269" s="108">
        <v>32.369999999999997</v>
      </c>
      <c r="T269" s="107">
        <v>0</v>
      </c>
      <c r="U269" s="108">
        <v>0</v>
      </c>
      <c r="V269" s="107">
        <v>0</v>
      </c>
      <c r="W269" s="108">
        <v>0</v>
      </c>
      <c r="X269" s="107">
        <v>543.61</v>
      </c>
      <c r="Y269" s="108">
        <v>38.049999999999997</v>
      </c>
      <c r="Z269" s="107">
        <v>0</v>
      </c>
      <c r="AA269" s="108">
        <v>0</v>
      </c>
      <c r="AB269" s="107">
        <v>0</v>
      </c>
      <c r="AC269" s="108">
        <v>0</v>
      </c>
      <c r="AD269" s="107">
        <f t="shared" si="26"/>
        <v>394.46000000000004</v>
      </c>
      <c r="AE269" s="108">
        <f t="shared" si="27"/>
        <v>938.07</v>
      </c>
      <c r="AF269" s="109">
        <f t="shared" si="28"/>
        <v>0</v>
      </c>
      <c r="AG269" s="109">
        <f t="shared" si="29"/>
        <v>0</v>
      </c>
      <c r="AH269" s="11"/>
      <c r="AI269" s="110">
        <f t="shared" si="30"/>
        <v>0</v>
      </c>
      <c r="AJ269" s="111">
        <f t="shared" si="31"/>
        <v>1</v>
      </c>
      <c r="AK269" s="108">
        <f t="shared" si="32"/>
        <v>0</v>
      </c>
    </row>
    <row r="270" spans="1:37" x14ac:dyDescent="0.35">
      <c r="A270" s="112" t="s">
        <v>372</v>
      </c>
      <c r="B270" s="113" t="s">
        <v>374</v>
      </c>
      <c r="C270" s="114" t="s">
        <v>372</v>
      </c>
      <c r="D270" s="115" t="s">
        <v>373</v>
      </c>
      <c r="E270" s="116" t="str">
        <f t="shared" si="25"/>
        <v>U059U059</v>
      </c>
      <c r="F270" s="117" t="s">
        <v>342</v>
      </c>
      <c r="G270" s="118">
        <v>28</v>
      </c>
      <c r="H270" s="1"/>
      <c r="I270" s="119">
        <v>0</v>
      </c>
      <c r="J270" s="119">
        <v>0</v>
      </c>
      <c r="K270" s="120">
        <v>0</v>
      </c>
      <c r="L270" s="119">
        <v>0</v>
      </c>
      <c r="M270" s="120">
        <v>0</v>
      </c>
      <c r="N270" s="119">
        <v>0</v>
      </c>
      <c r="O270" s="120">
        <v>0</v>
      </c>
      <c r="P270" s="119">
        <v>0</v>
      </c>
      <c r="Q270" s="120">
        <v>0</v>
      </c>
      <c r="R270" s="119">
        <v>0</v>
      </c>
      <c r="S270" s="120">
        <v>0</v>
      </c>
      <c r="T270" s="119">
        <v>0</v>
      </c>
      <c r="U270" s="120">
        <v>0</v>
      </c>
      <c r="V270" s="119">
        <v>0</v>
      </c>
      <c r="W270" s="120">
        <v>0</v>
      </c>
      <c r="X270" s="119">
        <v>0</v>
      </c>
      <c r="Y270" s="120">
        <v>0</v>
      </c>
      <c r="Z270" s="119">
        <v>0</v>
      </c>
      <c r="AA270" s="120">
        <v>0</v>
      </c>
      <c r="AB270" s="119">
        <v>0</v>
      </c>
      <c r="AC270" s="120">
        <v>0</v>
      </c>
      <c r="AD270" s="119">
        <f t="shared" si="26"/>
        <v>0</v>
      </c>
      <c r="AE270" s="120">
        <f t="shared" si="27"/>
        <v>0</v>
      </c>
      <c r="AF270" s="121">
        <f t="shared" si="28"/>
        <v>579</v>
      </c>
      <c r="AG270" s="121">
        <f t="shared" si="29"/>
        <v>1384.21</v>
      </c>
      <c r="AH270" s="11"/>
      <c r="AI270" s="122">
        <f t="shared" si="30"/>
        <v>0</v>
      </c>
      <c r="AJ270" s="122">
        <f t="shared" si="31"/>
        <v>0</v>
      </c>
      <c r="AK270" s="120">
        <f t="shared" si="32"/>
        <v>0</v>
      </c>
    </row>
    <row r="271" spans="1:37" x14ac:dyDescent="0.35">
      <c r="A271" s="13" t="s">
        <v>375</v>
      </c>
      <c r="B271" s="14" t="s">
        <v>376</v>
      </c>
      <c r="C271" s="92" t="s">
        <v>375</v>
      </c>
      <c r="D271" s="93" t="s">
        <v>376</v>
      </c>
      <c r="E271" s="94" t="str">
        <f t="shared" si="25"/>
        <v>T020T020</v>
      </c>
      <c r="F271" s="95" t="s">
        <v>148</v>
      </c>
      <c r="G271" s="96">
        <v>30</v>
      </c>
      <c r="H271" s="1"/>
      <c r="I271" s="82">
        <v>0</v>
      </c>
      <c r="J271" s="82">
        <v>0</v>
      </c>
      <c r="K271" s="83">
        <v>0</v>
      </c>
      <c r="L271" s="82">
        <v>0</v>
      </c>
      <c r="M271" s="83">
        <v>0</v>
      </c>
      <c r="N271" s="82">
        <v>0</v>
      </c>
      <c r="O271" s="83">
        <v>0</v>
      </c>
      <c r="P271" s="82">
        <v>0</v>
      </c>
      <c r="Q271" s="83">
        <v>0</v>
      </c>
      <c r="R271" s="82">
        <v>0</v>
      </c>
      <c r="S271" s="83">
        <v>0</v>
      </c>
      <c r="T271" s="82">
        <v>0</v>
      </c>
      <c r="U271" s="83">
        <v>0</v>
      </c>
      <c r="V271" s="82">
        <v>0</v>
      </c>
      <c r="W271" s="83">
        <v>0</v>
      </c>
      <c r="X271" s="82">
        <v>0</v>
      </c>
      <c r="Y271" s="83">
        <v>0</v>
      </c>
      <c r="Z271" s="82">
        <v>0</v>
      </c>
      <c r="AA271" s="83">
        <v>0</v>
      </c>
      <c r="AB271" s="82">
        <v>0</v>
      </c>
      <c r="AC271" s="83">
        <v>0</v>
      </c>
      <c r="AD271" s="82">
        <f t="shared" si="26"/>
        <v>0</v>
      </c>
      <c r="AE271" s="83">
        <f t="shared" si="27"/>
        <v>0</v>
      </c>
      <c r="AF271" s="97">
        <f t="shared" si="28"/>
        <v>0</v>
      </c>
      <c r="AG271" s="97">
        <f t="shared" si="29"/>
        <v>0</v>
      </c>
      <c r="AH271" s="11"/>
      <c r="AI271" s="84">
        <f t="shared" si="30"/>
        <v>516.63000000000011</v>
      </c>
      <c r="AJ271" s="84">
        <f t="shared" si="31"/>
        <v>0</v>
      </c>
      <c r="AK271" s="98">
        <f t="shared" si="32"/>
        <v>1</v>
      </c>
    </row>
    <row r="272" spans="1:37" x14ac:dyDescent="0.35">
      <c r="A272" s="13" t="s">
        <v>377</v>
      </c>
      <c r="B272" s="14" t="s">
        <v>378</v>
      </c>
      <c r="C272" s="92" t="s">
        <v>377</v>
      </c>
      <c r="D272" s="93" t="s">
        <v>378</v>
      </c>
      <c r="E272" s="94" t="str">
        <f t="shared" si="25"/>
        <v>T046T046</v>
      </c>
      <c r="F272" s="95" t="s">
        <v>342</v>
      </c>
      <c r="G272" s="96">
        <v>30</v>
      </c>
      <c r="H272" s="1"/>
      <c r="I272" s="82">
        <v>0</v>
      </c>
      <c r="J272" s="82">
        <v>0</v>
      </c>
      <c r="K272" s="83">
        <v>0</v>
      </c>
      <c r="L272" s="82">
        <v>0</v>
      </c>
      <c r="M272" s="83">
        <v>0</v>
      </c>
      <c r="N272" s="82">
        <v>0</v>
      </c>
      <c r="O272" s="83">
        <v>0</v>
      </c>
      <c r="P272" s="82">
        <v>0</v>
      </c>
      <c r="Q272" s="83">
        <v>0</v>
      </c>
      <c r="R272" s="82">
        <v>0</v>
      </c>
      <c r="S272" s="83">
        <v>0</v>
      </c>
      <c r="T272" s="82">
        <v>0</v>
      </c>
      <c r="U272" s="83">
        <v>0</v>
      </c>
      <c r="V272" s="82">
        <v>0</v>
      </c>
      <c r="W272" s="83">
        <v>0</v>
      </c>
      <c r="X272" s="82">
        <v>0</v>
      </c>
      <c r="Y272" s="83">
        <v>0</v>
      </c>
      <c r="Z272" s="82">
        <v>0</v>
      </c>
      <c r="AA272" s="83">
        <v>0</v>
      </c>
      <c r="AB272" s="82">
        <v>0</v>
      </c>
      <c r="AC272" s="83">
        <v>0</v>
      </c>
      <c r="AD272" s="82">
        <f t="shared" si="26"/>
        <v>0</v>
      </c>
      <c r="AE272" s="83">
        <f t="shared" si="27"/>
        <v>0</v>
      </c>
      <c r="AF272" s="97">
        <f t="shared" si="28"/>
        <v>0</v>
      </c>
      <c r="AG272" s="97">
        <f t="shared" si="29"/>
        <v>0</v>
      </c>
      <c r="AH272" s="11"/>
      <c r="AI272" s="84">
        <f t="shared" si="30"/>
        <v>350.52000000000004</v>
      </c>
      <c r="AJ272" s="84">
        <f t="shared" si="31"/>
        <v>0</v>
      </c>
      <c r="AK272" s="98">
        <f t="shared" si="32"/>
        <v>1</v>
      </c>
    </row>
    <row r="273" spans="1:37" x14ac:dyDescent="0.35">
      <c r="A273" s="13" t="s">
        <v>379</v>
      </c>
      <c r="B273" s="14" t="s">
        <v>380</v>
      </c>
      <c r="C273" s="92" t="s">
        <v>379</v>
      </c>
      <c r="D273" s="93" t="s">
        <v>380</v>
      </c>
      <c r="E273" s="94" t="str">
        <f t="shared" ref="E273:E336" si="33">C273&amp;A273</f>
        <v>T085T085</v>
      </c>
      <c r="F273" s="95" t="s">
        <v>45</v>
      </c>
      <c r="G273" s="96">
        <v>30</v>
      </c>
      <c r="H273" s="1"/>
      <c r="I273" s="82">
        <v>0</v>
      </c>
      <c r="J273" s="82">
        <v>0</v>
      </c>
      <c r="K273" s="83">
        <v>0</v>
      </c>
      <c r="L273" s="82">
        <v>0</v>
      </c>
      <c r="M273" s="83">
        <v>0</v>
      </c>
      <c r="N273" s="82">
        <v>0</v>
      </c>
      <c r="O273" s="83">
        <v>0</v>
      </c>
      <c r="P273" s="82">
        <v>0</v>
      </c>
      <c r="Q273" s="83">
        <v>0</v>
      </c>
      <c r="R273" s="82">
        <v>0</v>
      </c>
      <c r="S273" s="83">
        <v>0</v>
      </c>
      <c r="T273" s="82">
        <v>0</v>
      </c>
      <c r="U273" s="83">
        <v>0</v>
      </c>
      <c r="V273" s="82">
        <v>0</v>
      </c>
      <c r="W273" s="83">
        <v>0</v>
      </c>
      <c r="X273" s="82">
        <v>0</v>
      </c>
      <c r="Y273" s="83">
        <v>0</v>
      </c>
      <c r="Z273" s="82">
        <v>0</v>
      </c>
      <c r="AA273" s="83">
        <v>0</v>
      </c>
      <c r="AB273" s="82">
        <v>0</v>
      </c>
      <c r="AC273" s="83">
        <v>0</v>
      </c>
      <c r="AD273" s="82">
        <f t="shared" ref="AD273:AD336" si="34">K273+M273+O273+Q273+S273+U273+W273+Y273+AA273+AC273</f>
        <v>0</v>
      </c>
      <c r="AE273" s="83">
        <f t="shared" ref="AE273:AE336" si="35">SUM(I273+AD273)</f>
        <v>0</v>
      </c>
      <c r="AF273" s="97">
        <f t="shared" ref="AF273:AF336" si="36">IF(LEFT($C273,1)="T",SUMIF($C$17:$C$574,$C273,$AD$17:$AD$574),IF(LEFT($A273,1)="U",SUMIF($C$17:$C$574,$A273,$AD$17:$AD$574),0))</f>
        <v>0</v>
      </c>
      <c r="AG273" s="97">
        <f t="shared" ref="AG273:AG336" si="37">IF(LEFT($C273,1)="T",SUMIF($C$17:$C$574,$C273,$AE$17:$AE$574),IF(LEFT($A273,1)="U",SUMIF($C$17:$C$574,$A273,$AE$17:$AE$574),0))</f>
        <v>0</v>
      </c>
      <c r="AH273" s="11"/>
      <c r="AI273" s="84">
        <f t="shared" si="30"/>
        <v>89.19</v>
      </c>
      <c r="AJ273" s="84">
        <f t="shared" si="31"/>
        <v>0</v>
      </c>
      <c r="AK273" s="98">
        <f t="shared" si="32"/>
        <v>1</v>
      </c>
    </row>
    <row r="274" spans="1:37" x14ac:dyDescent="0.35">
      <c r="A274" s="13" t="s">
        <v>381</v>
      </c>
      <c r="B274" s="14" t="s">
        <v>382</v>
      </c>
      <c r="C274" s="92" t="s">
        <v>381</v>
      </c>
      <c r="D274" s="93" t="s">
        <v>382</v>
      </c>
      <c r="E274" s="94" t="str">
        <f t="shared" si="33"/>
        <v>T091T091</v>
      </c>
      <c r="F274" s="95" t="s">
        <v>45</v>
      </c>
      <c r="G274" s="96">
        <v>30</v>
      </c>
      <c r="H274" s="1"/>
      <c r="I274" s="82">
        <v>0</v>
      </c>
      <c r="J274" s="82">
        <v>0</v>
      </c>
      <c r="K274" s="83">
        <v>0</v>
      </c>
      <c r="L274" s="82">
        <v>0</v>
      </c>
      <c r="M274" s="83">
        <v>0</v>
      </c>
      <c r="N274" s="82">
        <v>0</v>
      </c>
      <c r="O274" s="83">
        <v>0</v>
      </c>
      <c r="P274" s="82">
        <v>0</v>
      </c>
      <c r="Q274" s="83">
        <v>0</v>
      </c>
      <c r="R274" s="82">
        <v>0</v>
      </c>
      <c r="S274" s="83">
        <v>0</v>
      </c>
      <c r="T274" s="82">
        <v>0</v>
      </c>
      <c r="U274" s="83">
        <v>0</v>
      </c>
      <c r="V274" s="82">
        <v>0</v>
      </c>
      <c r="W274" s="83">
        <v>0</v>
      </c>
      <c r="X274" s="82">
        <v>0</v>
      </c>
      <c r="Y274" s="83">
        <v>0</v>
      </c>
      <c r="Z274" s="82">
        <v>0</v>
      </c>
      <c r="AA274" s="83">
        <v>0</v>
      </c>
      <c r="AB274" s="82">
        <v>0</v>
      </c>
      <c r="AC274" s="83">
        <v>0</v>
      </c>
      <c r="AD274" s="82">
        <f t="shared" si="34"/>
        <v>0</v>
      </c>
      <c r="AE274" s="83">
        <f t="shared" si="35"/>
        <v>0</v>
      </c>
      <c r="AF274" s="97">
        <f t="shared" si="36"/>
        <v>0</v>
      </c>
      <c r="AG274" s="97">
        <f t="shared" si="37"/>
        <v>0</v>
      </c>
      <c r="AH274" s="11"/>
      <c r="AI274" s="84">
        <f t="shared" ref="AI274:AI337" si="38">IF(LEFT($C274,1)="T",SUMIF($A$17:$A$575,$A274,$AE$17:$AE$575),0)</f>
        <v>103.24000000000001</v>
      </c>
      <c r="AJ274" s="84">
        <f t="shared" ref="AJ274:AJ337" si="39">IF(AND($H274=1,$I274&gt;0),ROUND(SUMIFS($AE$17:$AE$574,$H$17:$H$574,"&gt;0",$C$17:$C$574,$C274)/SUMIFS($AE$17:$AE$574, $H$17:$H$574,"&gt;0",$G$17:$G$574,$G274),4),IF($I274&gt;0,ROUND($AE274/SUMIF($A$17:$A$574,$A274,$AI$17:$AI$574),4),0))</f>
        <v>0</v>
      </c>
      <c r="AK274" s="98">
        <f t="shared" ref="AK274:AK337" si="40">SUMIF($A$17:$A$574,$C274,$AJ$17:$AJ$574)</f>
        <v>1</v>
      </c>
    </row>
    <row r="275" spans="1:37" x14ac:dyDescent="0.35">
      <c r="A275" s="13" t="s">
        <v>383</v>
      </c>
      <c r="B275" s="14" t="s">
        <v>384</v>
      </c>
      <c r="C275" s="92" t="s">
        <v>383</v>
      </c>
      <c r="D275" s="93" t="s">
        <v>384</v>
      </c>
      <c r="E275" s="94" t="str">
        <f t="shared" si="33"/>
        <v>T168T168</v>
      </c>
      <c r="F275" s="95" t="s">
        <v>148</v>
      </c>
      <c r="G275" s="96">
        <v>30</v>
      </c>
      <c r="H275" s="1"/>
      <c r="I275" s="82">
        <v>0</v>
      </c>
      <c r="J275" s="82">
        <v>0</v>
      </c>
      <c r="K275" s="83">
        <v>0</v>
      </c>
      <c r="L275" s="82">
        <v>0</v>
      </c>
      <c r="M275" s="83">
        <v>0</v>
      </c>
      <c r="N275" s="82">
        <v>0</v>
      </c>
      <c r="O275" s="83">
        <v>0</v>
      </c>
      <c r="P275" s="82">
        <v>0</v>
      </c>
      <c r="Q275" s="83">
        <v>0</v>
      </c>
      <c r="R275" s="82">
        <v>0</v>
      </c>
      <c r="S275" s="83">
        <v>0</v>
      </c>
      <c r="T275" s="82">
        <v>0</v>
      </c>
      <c r="U275" s="83">
        <v>0</v>
      </c>
      <c r="V275" s="82">
        <v>0</v>
      </c>
      <c r="W275" s="83">
        <v>0</v>
      </c>
      <c r="X275" s="82">
        <v>0</v>
      </c>
      <c r="Y275" s="83">
        <v>0</v>
      </c>
      <c r="Z275" s="82">
        <v>0</v>
      </c>
      <c r="AA275" s="83">
        <v>0</v>
      </c>
      <c r="AB275" s="82">
        <v>0</v>
      </c>
      <c r="AC275" s="83">
        <v>0</v>
      </c>
      <c r="AD275" s="82">
        <f t="shared" si="34"/>
        <v>0</v>
      </c>
      <c r="AE275" s="83">
        <f t="shared" si="35"/>
        <v>0</v>
      </c>
      <c r="AF275" s="97">
        <f t="shared" si="36"/>
        <v>0</v>
      </c>
      <c r="AG275" s="97">
        <f t="shared" si="37"/>
        <v>0</v>
      </c>
      <c r="AH275" s="11"/>
      <c r="AI275" s="84">
        <f t="shared" si="38"/>
        <v>210.69</v>
      </c>
      <c r="AJ275" s="84">
        <f t="shared" si="39"/>
        <v>0</v>
      </c>
      <c r="AK275" s="98">
        <f t="shared" si="40"/>
        <v>1</v>
      </c>
    </row>
    <row r="276" spans="1:37" x14ac:dyDescent="0.35">
      <c r="A276" s="13" t="s">
        <v>385</v>
      </c>
      <c r="B276" s="14" t="s">
        <v>386</v>
      </c>
      <c r="C276" s="92" t="s">
        <v>385</v>
      </c>
      <c r="D276" s="93" t="s">
        <v>386</v>
      </c>
      <c r="E276" s="94" t="str">
        <f t="shared" si="33"/>
        <v>T171T171</v>
      </c>
      <c r="F276" s="95" t="s">
        <v>148</v>
      </c>
      <c r="G276" s="96">
        <v>30</v>
      </c>
      <c r="H276" s="1"/>
      <c r="I276" s="82">
        <v>0</v>
      </c>
      <c r="J276" s="82">
        <v>0</v>
      </c>
      <c r="K276" s="83">
        <v>0</v>
      </c>
      <c r="L276" s="82">
        <v>0</v>
      </c>
      <c r="M276" s="83">
        <v>0</v>
      </c>
      <c r="N276" s="82">
        <v>0</v>
      </c>
      <c r="O276" s="83">
        <v>0</v>
      </c>
      <c r="P276" s="82">
        <v>0</v>
      </c>
      <c r="Q276" s="83">
        <v>0</v>
      </c>
      <c r="R276" s="82">
        <v>0</v>
      </c>
      <c r="S276" s="83">
        <v>0</v>
      </c>
      <c r="T276" s="82">
        <v>0</v>
      </c>
      <c r="U276" s="83">
        <v>0</v>
      </c>
      <c r="V276" s="82">
        <v>0</v>
      </c>
      <c r="W276" s="83">
        <v>0</v>
      </c>
      <c r="X276" s="82">
        <v>0</v>
      </c>
      <c r="Y276" s="83">
        <v>0</v>
      </c>
      <c r="Z276" s="82">
        <v>0</v>
      </c>
      <c r="AA276" s="83">
        <v>0</v>
      </c>
      <c r="AB276" s="82">
        <v>0</v>
      </c>
      <c r="AC276" s="83">
        <v>0</v>
      </c>
      <c r="AD276" s="82">
        <f t="shared" si="34"/>
        <v>0</v>
      </c>
      <c r="AE276" s="83">
        <f t="shared" si="35"/>
        <v>0</v>
      </c>
      <c r="AF276" s="97">
        <f t="shared" si="36"/>
        <v>0</v>
      </c>
      <c r="AG276" s="97">
        <f t="shared" si="37"/>
        <v>0</v>
      </c>
      <c r="AH276" s="11"/>
      <c r="AI276" s="84">
        <f t="shared" si="38"/>
        <v>600.93000000000006</v>
      </c>
      <c r="AJ276" s="84">
        <f t="shared" si="39"/>
        <v>0</v>
      </c>
      <c r="AK276" s="98">
        <f t="shared" si="40"/>
        <v>1</v>
      </c>
    </row>
    <row r="277" spans="1:37" x14ac:dyDescent="0.35">
      <c r="A277" s="13" t="s">
        <v>387</v>
      </c>
      <c r="B277" s="14" t="s">
        <v>388</v>
      </c>
      <c r="C277" s="92" t="s">
        <v>387</v>
      </c>
      <c r="D277" s="93" t="s">
        <v>388</v>
      </c>
      <c r="E277" s="94" t="str">
        <f t="shared" si="33"/>
        <v>T184T184</v>
      </c>
      <c r="F277" s="95" t="s">
        <v>148</v>
      </c>
      <c r="G277" s="96">
        <v>30</v>
      </c>
      <c r="H277" s="1"/>
      <c r="I277" s="82">
        <v>285.43</v>
      </c>
      <c r="J277" s="82">
        <v>26</v>
      </c>
      <c r="K277" s="83">
        <v>-14.04</v>
      </c>
      <c r="L277" s="82">
        <v>56.25</v>
      </c>
      <c r="M277" s="83">
        <v>20.25</v>
      </c>
      <c r="N277" s="82">
        <v>92.37</v>
      </c>
      <c r="O277" s="83">
        <v>36.040000000000006</v>
      </c>
      <c r="P277" s="82">
        <v>136.5</v>
      </c>
      <c r="Q277" s="83">
        <v>140.6</v>
      </c>
      <c r="R277" s="82">
        <v>0</v>
      </c>
      <c r="S277" s="83">
        <v>0</v>
      </c>
      <c r="T277" s="82">
        <v>0</v>
      </c>
      <c r="U277" s="83">
        <v>0</v>
      </c>
      <c r="V277" s="82">
        <v>285.42999999999995</v>
      </c>
      <c r="W277" s="83">
        <v>34.25</v>
      </c>
      <c r="X277" s="82">
        <v>0</v>
      </c>
      <c r="Y277" s="83">
        <v>0</v>
      </c>
      <c r="Z277" s="82">
        <v>0</v>
      </c>
      <c r="AA277" s="83">
        <v>0</v>
      </c>
      <c r="AB277" s="82">
        <v>130</v>
      </c>
      <c r="AC277" s="83">
        <v>9.1</v>
      </c>
      <c r="AD277" s="82">
        <f t="shared" si="34"/>
        <v>226.2</v>
      </c>
      <c r="AE277" s="83">
        <f t="shared" si="35"/>
        <v>511.63</v>
      </c>
      <c r="AF277" s="97">
        <f t="shared" si="36"/>
        <v>226.2</v>
      </c>
      <c r="AG277" s="97">
        <f t="shared" si="37"/>
        <v>511.63</v>
      </c>
      <c r="AH277" s="11"/>
      <c r="AI277" s="84">
        <f t="shared" si="38"/>
        <v>511.63</v>
      </c>
      <c r="AJ277" s="124">
        <f t="shared" si="39"/>
        <v>1</v>
      </c>
      <c r="AK277" s="98">
        <f t="shared" si="40"/>
        <v>1</v>
      </c>
    </row>
    <row r="278" spans="1:37" x14ac:dyDescent="0.35">
      <c r="A278" s="13" t="s">
        <v>389</v>
      </c>
      <c r="B278" s="14" t="s">
        <v>390</v>
      </c>
      <c r="C278" s="92" t="s">
        <v>389</v>
      </c>
      <c r="D278" s="93" t="s">
        <v>390</v>
      </c>
      <c r="E278" s="94" t="str">
        <f t="shared" si="33"/>
        <v>T197T197</v>
      </c>
      <c r="F278" s="95" t="s">
        <v>148</v>
      </c>
      <c r="G278" s="96">
        <v>30</v>
      </c>
      <c r="H278" s="1"/>
      <c r="I278" s="82">
        <v>0</v>
      </c>
      <c r="J278" s="82">
        <v>0</v>
      </c>
      <c r="K278" s="83">
        <v>0</v>
      </c>
      <c r="L278" s="82">
        <v>0</v>
      </c>
      <c r="M278" s="83">
        <v>0</v>
      </c>
      <c r="N278" s="82">
        <v>0</v>
      </c>
      <c r="O278" s="83">
        <v>0</v>
      </c>
      <c r="P278" s="82">
        <v>0</v>
      </c>
      <c r="Q278" s="83">
        <v>0</v>
      </c>
      <c r="R278" s="82">
        <v>0</v>
      </c>
      <c r="S278" s="83">
        <v>0</v>
      </c>
      <c r="T278" s="82">
        <v>0</v>
      </c>
      <c r="U278" s="83">
        <v>0</v>
      </c>
      <c r="V278" s="82">
        <v>0</v>
      </c>
      <c r="W278" s="83">
        <v>0</v>
      </c>
      <c r="X278" s="82">
        <v>0</v>
      </c>
      <c r="Y278" s="83">
        <v>0</v>
      </c>
      <c r="Z278" s="82">
        <v>0</v>
      </c>
      <c r="AA278" s="83">
        <v>0</v>
      </c>
      <c r="AB278" s="82">
        <v>0</v>
      </c>
      <c r="AC278" s="83">
        <v>0</v>
      </c>
      <c r="AD278" s="82">
        <f t="shared" si="34"/>
        <v>0</v>
      </c>
      <c r="AE278" s="83">
        <f t="shared" si="35"/>
        <v>0</v>
      </c>
      <c r="AF278" s="97">
        <f t="shared" si="36"/>
        <v>0</v>
      </c>
      <c r="AG278" s="97">
        <f t="shared" si="37"/>
        <v>0</v>
      </c>
      <c r="AH278" s="11"/>
      <c r="AI278" s="84">
        <f t="shared" si="38"/>
        <v>152.88</v>
      </c>
      <c r="AJ278" s="84">
        <f t="shared" si="39"/>
        <v>0</v>
      </c>
      <c r="AK278" s="98">
        <f t="shared" si="40"/>
        <v>1</v>
      </c>
    </row>
    <row r="279" spans="1:37" x14ac:dyDescent="0.35">
      <c r="A279" s="13" t="s">
        <v>391</v>
      </c>
      <c r="B279" s="14" t="s">
        <v>392</v>
      </c>
      <c r="C279" s="92" t="s">
        <v>391</v>
      </c>
      <c r="D279" s="93" t="s">
        <v>392</v>
      </c>
      <c r="E279" s="94" t="str">
        <f t="shared" si="33"/>
        <v>T199T199</v>
      </c>
      <c r="F279" s="95" t="s">
        <v>342</v>
      </c>
      <c r="G279" s="96">
        <v>30</v>
      </c>
      <c r="H279" s="1"/>
      <c r="I279" s="82">
        <v>175.05</v>
      </c>
      <c r="J279" s="82">
        <v>19</v>
      </c>
      <c r="K279" s="83">
        <v>-10.26</v>
      </c>
      <c r="L279" s="82">
        <v>30.5</v>
      </c>
      <c r="M279" s="83">
        <v>10.98</v>
      </c>
      <c r="N279" s="82">
        <v>51</v>
      </c>
      <c r="O279" s="83">
        <v>19.899999999999999</v>
      </c>
      <c r="P279" s="82">
        <v>65</v>
      </c>
      <c r="Q279" s="83">
        <v>66.95</v>
      </c>
      <c r="R279" s="82">
        <v>2</v>
      </c>
      <c r="S279" s="83">
        <v>4.9800000000000004</v>
      </c>
      <c r="T279" s="82">
        <v>175.05</v>
      </c>
      <c r="U279" s="83">
        <v>26.26</v>
      </c>
      <c r="V279" s="82">
        <v>0</v>
      </c>
      <c r="W279" s="83">
        <v>0</v>
      </c>
      <c r="X279" s="82">
        <v>0</v>
      </c>
      <c r="Y279" s="83">
        <v>0</v>
      </c>
      <c r="Z279" s="82">
        <v>0</v>
      </c>
      <c r="AA279" s="83">
        <v>0</v>
      </c>
      <c r="AB279" s="82">
        <v>104</v>
      </c>
      <c r="AC279" s="83">
        <v>7.28</v>
      </c>
      <c r="AD279" s="82">
        <f t="shared" si="34"/>
        <v>126.09</v>
      </c>
      <c r="AE279" s="83">
        <f t="shared" si="35"/>
        <v>301.14</v>
      </c>
      <c r="AF279" s="97">
        <f t="shared" si="36"/>
        <v>126.09</v>
      </c>
      <c r="AG279" s="97">
        <f t="shared" si="37"/>
        <v>301.14</v>
      </c>
      <c r="AH279" s="11"/>
      <c r="AI279" s="84">
        <f t="shared" si="38"/>
        <v>301.14</v>
      </c>
      <c r="AJ279" s="124">
        <f t="shared" si="39"/>
        <v>1</v>
      </c>
      <c r="AK279" s="98">
        <f t="shared" si="40"/>
        <v>1</v>
      </c>
    </row>
    <row r="280" spans="1:37" x14ac:dyDescent="0.35">
      <c r="A280" s="13" t="s">
        <v>393</v>
      </c>
      <c r="B280" s="14" t="s">
        <v>394</v>
      </c>
      <c r="C280" s="92" t="s">
        <v>393</v>
      </c>
      <c r="D280" s="93" t="s">
        <v>394</v>
      </c>
      <c r="E280" s="94" t="str">
        <f t="shared" si="33"/>
        <v>T210T210</v>
      </c>
      <c r="F280" s="95" t="s">
        <v>342</v>
      </c>
      <c r="G280" s="96">
        <v>30</v>
      </c>
      <c r="H280" s="1"/>
      <c r="I280" s="82">
        <v>0</v>
      </c>
      <c r="J280" s="82">
        <v>0</v>
      </c>
      <c r="K280" s="83">
        <v>0</v>
      </c>
      <c r="L280" s="82">
        <v>0</v>
      </c>
      <c r="M280" s="83">
        <v>0</v>
      </c>
      <c r="N280" s="82">
        <v>0</v>
      </c>
      <c r="O280" s="83">
        <v>0</v>
      </c>
      <c r="P280" s="82">
        <v>0</v>
      </c>
      <c r="Q280" s="83">
        <v>0</v>
      </c>
      <c r="R280" s="82">
        <v>0</v>
      </c>
      <c r="S280" s="83">
        <v>0</v>
      </c>
      <c r="T280" s="82">
        <v>0</v>
      </c>
      <c r="U280" s="83">
        <v>0</v>
      </c>
      <c r="V280" s="82">
        <v>0</v>
      </c>
      <c r="W280" s="83">
        <v>0</v>
      </c>
      <c r="X280" s="82">
        <v>0</v>
      </c>
      <c r="Y280" s="83">
        <v>0</v>
      </c>
      <c r="Z280" s="82">
        <v>0</v>
      </c>
      <c r="AA280" s="83">
        <v>0</v>
      </c>
      <c r="AB280" s="82">
        <v>0</v>
      </c>
      <c r="AC280" s="83">
        <v>0</v>
      </c>
      <c r="AD280" s="82">
        <f t="shared" si="34"/>
        <v>0</v>
      </c>
      <c r="AE280" s="83">
        <f t="shared" si="35"/>
        <v>0</v>
      </c>
      <c r="AF280" s="97">
        <f t="shared" si="36"/>
        <v>0</v>
      </c>
      <c r="AG280" s="97">
        <f t="shared" si="37"/>
        <v>0</v>
      </c>
      <c r="AH280" s="11"/>
      <c r="AI280" s="84">
        <f t="shared" si="38"/>
        <v>325.24999999999994</v>
      </c>
      <c r="AJ280" s="84">
        <f t="shared" si="39"/>
        <v>0</v>
      </c>
      <c r="AK280" s="98">
        <f t="shared" si="40"/>
        <v>1</v>
      </c>
    </row>
    <row r="281" spans="1:37" x14ac:dyDescent="0.35">
      <c r="A281" s="99" t="s">
        <v>375</v>
      </c>
      <c r="B281" s="100" t="s">
        <v>376</v>
      </c>
      <c r="C281" s="101" t="s">
        <v>395</v>
      </c>
      <c r="D281" s="102" t="s">
        <v>376</v>
      </c>
      <c r="E281" s="103" t="str">
        <f t="shared" si="33"/>
        <v>U079T020</v>
      </c>
      <c r="F281" s="104" t="s">
        <v>148</v>
      </c>
      <c r="G281" s="105">
        <v>30</v>
      </c>
      <c r="H281" s="1"/>
      <c r="I281" s="107">
        <v>260.10000000000002</v>
      </c>
      <c r="J281" s="107">
        <v>24.5</v>
      </c>
      <c r="K281" s="108">
        <v>-13.23</v>
      </c>
      <c r="L281" s="107">
        <v>56</v>
      </c>
      <c r="M281" s="108">
        <v>20.16</v>
      </c>
      <c r="N281" s="107">
        <v>79.59</v>
      </c>
      <c r="O281" s="108">
        <v>31.05</v>
      </c>
      <c r="P281" s="107">
        <v>152.85</v>
      </c>
      <c r="Q281" s="108">
        <v>157.44</v>
      </c>
      <c r="R281" s="107">
        <v>2</v>
      </c>
      <c r="S281" s="108">
        <v>4.9800000000000004</v>
      </c>
      <c r="T281" s="107">
        <v>0</v>
      </c>
      <c r="U281" s="108">
        <v>0</v>
      </c>
      <c r="V281" s="107">
        <v>260.09999999999997</v>
      </c>
      <c r="W281" s="108">
        <v>31.21</v>
      </c>
      <c r="X281" s="107">
        <v>0</v>
      </c>
      <c r="Y281" s="108">
        <v>0</v>
      </c>
      <c r="Z281" s="107">
        <v>0</v>
      </c>
      <c r="AA281" s="108">
        <v>9.48</v>
      </c>
      <c r="AB281" s="107">
        <v>0</v>
      </c>
      <c r="AC281" s="108">
        <v>15.44</v>
      </c>
      <c r="AD281" s="107">
        <f t="shared" si="34"/>
        <v>256.53000000000003</v>
      </c>
      <c r="AE281" s="108">
        <f t="shared" si="35"/>
        <v>516.63000000000011</v>
      </c>
      <c r="AF281" s="109">
        <f t="shared" si="36"/>
        <v>0</v>
      </c>
      <c r="AG281" s="109">
        <f t="shared" si="37"/>
        <v>0</v>
      </c>
      <c r="AH281" s="11"/>
      <c r="AI281" s="110">
        <f t="shared" si="38"/>
        <v>0</v>
      </c>
      <c r="AJ281" s="111">
        <f t="shared" si="39"/>
        <v>1</v>
      </c>
      <c r="AK281" s="108">
        <f t="shared" si="40"/>
        <v>0</v>
      </c>
    </row>
    <row r="282" spans="1:37" x14ac:dyDescent="0.35">
      <c r="A282" s="99" t="s">
        <v>385</v>
      </c>
      <c r="B282" s="100" t="s">
        <v>386</v>
      </c>
      <c r="C282" s="101" t="s">
        <v>395</v>
      </c>
      <c r="D282" s="102" t="s">
        <v>386</v>
      </c>
      <c r="E282" s="103" t="str">
        <f t="shared" si="33"/>
        <v>U079T171</v>
      </c>
      <c r="F282" s="104" t="s">
        <v>148</v>
      </c>
      <c r="G282" s="105">
        <v>30</v>
      </c>
      <c r="H282" s="1"/>
      <c r="I282" s="107">
        <v>310.19</v>
      </c>
      <c r="J282" s="107">
        <v>32.5</v>
      </c>
      <c r="K282" s="108">
        <v>-17.55</v>
      </c>
      <c r="L282" s="107">
        <v>62.5</v>
      </c>
      <c r="M282" s="108">
        <v>22.5</v>
      </c>
      <c r="N282" s="107">
        <v>85.09</v>
      </c>
      <c r="O282" s="108">
        <v>33.200000000000003</v>
      </c>
      <c r="P282" s="107">
        <v>172.99</v>
      </c>
      <c r="Q282" s="108">
        <v>178.18</v>
      </c>
      <c r="R282" s="107">
        <v>3</v>
      </c>
      <c r="S282" s="108">
        <v>7.47</v>
      </c>
      <c r="T282" s="107">
        <v>0</v>
      </c>
      <c r="U282" s="108">
        <v>0</v>
      </c>
      <c r="V282" s="107">
        <v>310.19</v>
      </c>
      <c r="W282" s="108">
        <v>37.22</v>
      </c>
      <c r="X282" s="107">
        <v>0</v>
      </c>
      <c r="Y282" s="108">
        <v>0</v>
      </c>
      <c r="Z282" s="107">
        <v>0</v>
      </c>
      <c r="AA282" s="108">
        <v>11.31</v>
      </c>
      <c r="AB282" s="107">
        <v>0</v>
      </c>
      <c r="AC282" s="108">
        <v>18.41</v>
      </c>
      <c r="AD282" s="107">
        <f t="shared" si="34"/>
        <v>290.74</v>
      </c>
      <c r="AE282" s="108">
        <f t="shared" si="35"/>
        <v>600.93000000000006</v>
      </c>
      <c r="AF282" s="109">
        <f t="shared" si="36"/>
        <v>0</v>
      </c>
      <c r="AG282" s="109">
        <f t="shared" si="37"/>
        <v>0</v>
      </c>
      <c r="AH282" s="11"/>
      <c r="AI282" s="110">
        <f t="shared" si="38"/>
        <v>0</v>
      </c>
      <c r="AJ282" s="111">
        <f t="shared" si="39"/>
        <v>1</v>
      </c>
      <c r="AK282" s="108">
        <f t="shared" si="40"/>
        <v>0</v>
      </c>
    </row>
    <row r="283" spans="1:37" x14ac:dyDescent="0.35">
      <c r="A283" s="112" t="s">
        <v>395</v>
      </c>
      <c r="B283" s="113" t="s">
        <v>396</v>
      </c>
      <c r="C283" s="114" t="s">
        <v>395</v>
      </c>
      <c r="D283" s="115" t="s">
        <v>397</v>
      </c>
      <c r="E283" s="116" t="str">
        <f t="shared" si="33"/>
        <v>U079U079</v>
      </c>
      <c r="F283" s="117" t="s">
        <v>148</v>
      </c>
      <c r="G283" s="118">
        <v>30</v>
      </c>
      <c r="H283" s="1"/>
      <c r="I283" s="119">
        <v>0</v>
      </c>
      <c r="J283" s="119">
        <v>0</v>
      </c>
      <c r="K283" s="120">
        <v>0</v>
      </c>
      <c r="L283" s="119">
        <v>0</v>
      </c>
      <c r="M283" s="120">
        <v>0</v>
      </c>
      <c r="N283" s="119">
        <v>0</v>
      </c>
      <c r="O283" s="120">
        <v>0</v>
      </c>
      <c r="P283" s="119">
        <v>0</v>
      </c>
      <c r="Q283" s="120">
        <v>0</v>
      </c>
      <c r="R283" s="119">
        <v>0</v>
      </c>
      <c r="S283" s="120">
        <v>0</v>
      </c>
      <c r="T283" s="119">
        <v>0</v>
      </c>
      <c r="U283" s="120">
        <v>0</v>
      </c>
      <c r="V283" s="119">
        <v>0</v>
      </c>
      <c r="W283" s="120">
        <v>0</v>
      </c>
      <c r="X283" s="119">
        <v>0</v>
      </c>
      <c r="Y283" s="120">
        <v>0</v>
      </c>
      <c r="Z283" s="119">
        <v>99</v>
      </c>
      <c r="AA283" s="120">
        <v>0</v>
      </c>
      <c r="AB283" s="119">
        <v>483.5</v>
      </c>
      <c r="AC283" s="120">
        <v>0</v>
      </c>
      <c r="AD283" s="119">
        <f t="shared" si="34"/>
        <v>0</v>
      </c>
      <c r="AE283" s="120">
        <f t="shared" si="35"/>
        <v>0</v>
      </c>
      <c r="AF283" s="121">
        <f t="shared" si="36"/>
        <v>547.27</v>
      </c>
      <c r="AG283" s="121">
        <f t="shared" si="37"/>
        <v>1117.5600000000002</v>
      </c>
      <c r="AH283" s="11"/>
      <c r="AI283" s="122">
        <f t="shared" si="38"/>
        <v>0</v>
      </c>
      <c r="AJ283" s="122">
        <f t="shared" si="39"/>
        <v>0</v>
      </c>
      <c r="AK283" s="120">
        <f t="shared" si="40"/>
        <v>0</v>
      </c>
    </row>
    <row r="284" spans="1:37" x14ac:dyDescent="0.35">
      <c r="A284" s="99" t="s">
        <v>379</v>
      </c>
      <c r="B284" s="100" t="s">
        <v>380</v>
      </c>
      <c r="C284" s="101" t="s">
        <v>398</v>
      </c>
      <c r="D284" s="102" t="s">
        <v>380</v>
      </c>
      <c r="E284" s="103" t="str">
        <f t="shared" si="33"/>
        <v>U080T085</v>
      </c>
      <c r="F284" s="104" t="s">
        <v>45</v>
      </c>
      <c r="G284" s="105">
        <v>30</v>
      </c>
      <c r="H284" s="1"/>
      <c r="I284" s="107">
        <v>44.459999999999994</v>
      </c>
      <c r="J284" s="107">
        <v>4.5</v>
      </c>
      <c r="K284" s="108">
        <v>-2.4300000000000002</v>
      </c>
      <c r="L284" s="107">
        <v>10.01</v>
      </c>
      <c r="M284" s="108">
        <v>3.6</v>
      </c>
      <c r="N284" s="107">
        <v>17.95</v>
      </c>
      <c r="O284" s="108">
        <v>7.01</v>
      </c>
      <c r="P284" s="107">
        <v>29.009999999999998</v>
      </c>
      <c r="Q284" s="108">
        <v>29.88</v>
      </c>
      <c r="R284" s="107">
        <v>0</v>
      </c>
      <c r="S284" s="108">
        <v>0</v>
      </c>
      <c r="T284" s="107">
        <v>44.46</v>
      </c>
      <c r="U284" s="108">
        <v>6.67</v>
      </c>
      <c r="V284" s="107">
        <v>0</v>
      </c>
      <c r="W284" s="108">
        <v>0</v>
      </c>
      <c r="X284" s="107">
        <v>0</v>
      </c>
      <c r="Y284" s="108">
        <v>0</v>
      </c>
      <c r="Z284" s="107">
        <v>0</v>
      </c>
      <c r="AA284" s="108">
        <v>0</v>
      </c>
      <c r="AB284" s="107">
        <v>0</v>
      </c>
      <c r="AC284" s="108">
        <v>0</v>
      </c>
      <c r="AD284" s="107">
        <f t="shared" si="34"/>
        <v>44.730000000000004</v>
      </c>
      <c r="AE284" s="108">
        <f t="shared" si="35"/>
        <v>89.19</v>
      </c>
      <c r="AF284" s="109">
        <f t="shared" si="36"/>
        <v>0</v>
      </c>
      <c r="AG284" s="109">
        <f t="shared" si="37"/>
        <v>0</v>
      </c>
      <c r="AH284" s="11"/>
      <c r="AI284" s="110">
        <f t="shared" si="38"/>
        <v>0</v>
      </c>
      <c r="AJ284" s="111">
        <f t="shared" si="39"/>
        <v>1</v>
      </c>
      <c r="AK284" s="108">
        <f t="shared" si="40"/>
        <v>0</v>
      </c>
    </row>
    <row r="285" spans="1:37" x14ac:dyDescent="0.35">
      <c r="A285" s="99" t="s">
        <v>381</v>
      </c>
      <c r="B285" s="100" t="s">
        <v>382</v>
      </c>
      <c r="C285" s="101" t="s">
        <v>398</v>
      </c>
      <c r="D285" s="102" t="s">
        <v>382</v>
      </c>
      <c r="E285" s="103" t="str">
        <f t="shared" si="33"/>
        <v>U080T091</v>
      </c>
      <c r="F285" s="104" t="s">
        <v>45</v>
      </c>
      <c r="G285" s="105">
        <v>30</v>
      </c>
      <c r="H285" s="1"/>
      <c r="I285" s="107">
        <v>52.5</v>
      </c>
      <c r="J285" s="107">
        <v>5</v>
      </c>
      <c r="K285" s="108">
        <v>-2.7</v>
      </c>
      <c r="L285" s="107">
        <v>13</v>
      </c>
      <c r="M285" s="108">
        <v>4.68</v>
      </c>
      <c r="N285" s="107">
        <v>15</v>
      </c>
      <c r="O285" s="108">
        <v>5.86</v>
      </c>
      <c r="P285" s="107">
        <v>34</v>
      </c>
      <c r="Q285" s="108">
        <v>35.020000000000003</v>
      </c>
      <c r="R285" s="107">
        <v>0</v>
      </c>
      <c r="S285" s="108">
        <v>0</v>
      </c>
      <c r="T285" s="107">
        <v>52.5</v>
      </c>
      <c r="U285" s="108">
        <v>7.88</v>
      </c>
      <c r="V285" s="107">
        <v>0</v>
      </c>
      <c r="W285" s="108">
        <v>0</v>
      </c>
      <c r="X285" s="107">
        <v>0</v>
      </c>
      <c r="Y285" s="108">
        <v>0</v>
      </c>
      <c r="Z285" s="107">
        <v>0</v>
      </c>
      <c r="AA285" s="108">
        <v>0</v>
      </c>
      <c r="AB285" s="107">
        <v>0</v>
      </c>
      <c r="AC285" s="108">
        <v>0</v>
      </c>
      <c r="AD285" s="107">
        <f t="shared" si="34"/>
        <v>50.74</v>
      </c>
      <c r="AE285" s="108">
        <f t="shared" si="35"/>
        <v>103.24000000000001</v>
      </c>
      <c r="AF285" s="109">
        <f t="shared" si="36"/>
        <v>0</v>
      </c>
      <c r="AG285" s="109">
        <f t="shared" si="37"/>
        <v>0</v>
      </c>
      <c r="AH285" s="11"/>
      <c r="AI285" s="110">
        <f t="shared" si="38"/>
        <v>0</v>
      </c>
      <c r="AJ285" s="111">
        <f t="shared" si="39"/>
        <v>1</v>
      </c>
      <c r="AK285" s="108">
        <f t="shared" si="40"/>
        <v>0</v>
      </c>
    </row>
    <row r="286" spans="1:37" x14ac:dyDescent="0.35">
      <c r="A286" s="112" t="s">
        <v>398</v>
      </c>
      <c r="B286" s="113" t="s">
        <v>399</v>
      </c>
      <c r="C286" s="114" t="s">
        <v>398</v>
      </c>
      <c r="D286" s="115" t="s">
        <v>400</v>
      </c>
      <c r="E286" s="116" t="str">
        <f t="shared" si="33"/>
        <v>U080U080</v>
      </c>
      <c r="F286" s="117" t="s">
        <v>45</v>
      </c>
      <c r="G286" s="118">
        <v>30</v>
      </c>
      <c r="H286" s="1"/>
      <c r="I286" s="119">
        <v>0</v>
      </c>
      <c r="J286" s="119">
        <v>0</v>
      </c>
      <c r="K286" s="120">
        <v>0</v>
      </c>
      <c r="L286" s="119">
        <v>0</v>
      </c>
      <c r="M286" s="120">
        <v>0</v>
      </c>
      <c r="N286" s="119">
        <v>0</v>
      </c>
      <c r="O286" s="120">
        <v>0</v>
      </c>
      <c r="P286" s="119">
        <v>0</v>
      </c>
      <c r="Q286" s="120">
        <v>0</v>
      </c>
      <c r="R286" s="119">
        <v>0</v>
      </c>
      <c r="S286" s="120">
        <v>0</v>
      </c>
      <c r="T286" s="119">
        <v>0</v>
      </c>
      <c r="U286" s="120">
        <v>0</v>
      </c>
      <c r="V286" s="119">
        <v>0</v>
      </c>
      <c r="W286" s="120">
        <v>0</v>
      </c>
      <c r="X286" s="119">
        <v>0</v>
      </c>
      <c r="Y286" s="120">
        <v>0</v>
      </c>
      <c r="Z286" s="119">
        <v>0</v>
      </c>
      <c r="AA286" s="120">
        <v>0</v>
      </c>
      <c r="AB286" s="119">
        <v>0</v>
      </c>
      <c r="AC286" s="120">
        <v>0</v>
      </c>
      <c r="AD286" s="119">
        <f t="shared" si="34"/>
        <v>0</v>
      </c>
      <c r="AE286" s="120">
        <f t="shared" si="35"/>
        <v>0</v>
      </c>
      <c r="AF286" s="121">
        <f t="shared" si="36"/>
        <v>95.47</v>
      </c>
      <c r="AG286" s="121">
        <f t="shared" si="37"/>
        <v>192.43</v>
      </c>
      <c r="AH286" s="11"/>
      <c r="AI286" s="122">
        <f t="shared" si="38"/>
        <v>0</v>
      </c>
      <c r="AJ286" s="122">
        <f t="shared" si="39"/>
        <v>0</v>
      </c>
      <c r="AK286" s="120">
        <f t="shared" si="40"/>
        <v>0</v>
      </c>
    </row>
    <row r="287" spans="1:37" x14ac:dyDescent="0.35">
      <c r="A287" s="99" t="s">
        <v>383</v>
      </c>
      <c r="B287" s="100" t="s">
        <v>384</v>
      </c>
      <c r="C287" s="101" t="s">
        <v>401</v>
      </c>
      <c r="D287" s="102" t="s">
        <v>384</v>
      </c>
      <c r="E287" s="103" t="str">
        <f t="shared" si="33"/>
        <v>U081T168</v>
      </c>
      <c r="F287" s="104" t="s">
        <v>148</v>
      </c>
      <c r="G287" s="105">
        <v>30</v>
      </c>
      <c r="H287" s="1"/>
      <c r="I287" s="107">
        <v>104.17999999999999</v>
      </c>
      <c r="J287" s="107">
        <v>7.5</v>
      </c>
      <c r="K287" s="108">
        <v>-4.05</v>
      </c>
      <c r="L287" s="107">
        <v>24.25</v>
      </c>
      <c r="M287" s="108">
        <v>8.73</v>
      </c>
      <c r="N287" s="107">
        <v>26.86</v>
      </c>
      <c r="O287" s="108">
        <v>10.48</v>
      </c>
      <c r="P287" s="107">
        <v>58.5</v>
      </c>
      <c r="Q287" s="108">
        <v>60.26</v>
      </c>
      <c r="R287" s="107">
        <v>1</v>
      </c>
      <c r="S287" s="108">
        <v>2.4900000000000002</v>
      </c>
      <c r="T287" s="107">
        <v>104.17999999999999</v>
      </c>
      <c r="U287" s="108">
        <v>15.63</v>
      </c>
      <c r="V287" s="107">
        <v>0</v>
      </c>
      <c r="W287" s="108">
        <v>0</v>
      </c>
      <c r="X287" s="107">
        <v>0</v>
      </c>
      <c r="Y287" s="108">
        <v>0</v>
      </c>
      <c r="Z287" s="107">
        <v>0</v>
      </c>
      <c r="AA287" s="108">
        <v>12.97</v>
      </c>
      <c r="AB287" s="107">
        <v>0</v>
      </c>
      <c r="AC287" s="108">
        <v>0</v>
      </c>
      <c r="AD287" s="107">
        <f t="shared" si="34"/>
        <v>106.50999999999999</v>
      </c>
      <c r="AE287" s="108">
        <f t="shared" si="35"/>
        <v>210.69</v>
      </c>
      <c r="AF287" s="109">
        <f t="shared" si="36"/>
        <v>0</v>
      </c>
      <c r="AG287" s="109">
        <f t="shared" si="37"/>
        <v>0</v>
      </c>
      <c r="AH287" s="11"/>
      <c r="AI287" s="110">
        <f t="shared" si="38"/>
        <v>0</v>
      </c>
      <c r="AJ287" s="111">
        <f t="shared" si="39"/>
        <v>1</v>
      </c>
      <c r="AK287" s="108">
        <f t="shared" si="40"/>
        <v>0</v>
      </c>
    </row>
    <row r="288" spans="1:37" x14ac:dyDescent="0.35">
      <c r="A288" s="99" t="s">
        <v>389</v>
      </c>
      <c r="B288" s="100" t="s">
        <v>390</v>
      </c>
      <c r="C288" s="101" t="s">
        <v>401</v>
      </c>
      <c r="D288" s="102" t="s">
        <v>390</v>
      </c>
      <c r="E288" s="103" t="str">
        <f t="shared" si="33"/>
        <v>U081T197</v>
      </c>
      <c r="F288" s="104" t="s">
        <v>148</v>
      </c>
      <c r="G288" s="105">
        <v>30</v>
      </c>
      <c r="H288" s="1"/>
      <c r="I288" s="107">
        <v>74.569999999999993</v>
      </c>
      <c r="J288" s="107">
        <v>9.85</v>
      </c>
      <c r="K288" s="108">
        <v>-5.32</v>
      </c>
      <c r="L288" s="107">
        <v>12.5</v>
      </c>
      <c r="M288" s="108">
        <v>4.5</v>
      </c>
      <c r="N288" s="107">
        <v>23.52</v>
      </c>
      <c r="O288" s="108">
        <v>9.18</v>
      </c>
      <c r="P288" s="107">
        <v>48.03</v>
      </c>
      <c r="Q288" s="108">
        <v>49.47</v>
      </c>
      <c r="R288" s="107">
        <v>0</v>
      </c>
      <c r="S288" s="108">
        <v>0</v>
      </c>
      <c r="T288" s="107">
        <v>74.570000000000007</v>
      </c>
      <c r="U288" s="108">
        <v>11.19</v>
      </c>
      <c r="V288" s="107">
        <v>0</v>
      </c>
      <c r="W288" s="108">
        <v>0</v>
      </c>
      <c r="X288" s="107">
        <v>0</v>
      </c>
      <c r="Y288" s="108">
        <v>0</v>
      </c>
      <c r="Z288" s="107">
        <v>0</v>
      </c>
      <c r="AA288" s="108">
        <v>9.2899999999999991</v>
      </c>
      <c r="AB288" s="107">
        <v>0</v>
      </c>
      <c r="AC288" s="108">
        <v>0</v>
      </c>
      <c r="AD288" s="107">
        <f t="shared" si="34"/>
        <v>78.31</v>
      </c>
      <c r="AE288" s="108">
        <f t="shared" si="35"/>
        <v>152.88</v>
      </c>
      <c r="AF288" s="109">
        <f t="shared" si="36"/>
        <v>0</v>
      </c>
      <c r="AG288" s="109">
        <f t="shared" si="37"/>
        <v>0</v>
      </c>
      <c r="AH288" s="11"/>
      <c r="AI288" s="110">
        <f t="shared" si="38"/>
        <v>0</v>
      </c>
      <c r="AJ288" s="111">
        <f t="shared" si="39"/>
        <v>1</v>
      </c>
      <c r="AK288" s="108">
        <f t="shared" si="40"/>
        <v>0</v>
      </c>
    </row>
    <row r="289" spans="1:37" x14ac:dyDescent="0.35">
      <c r="A289" s="112" t="s">
        <v>401</v>
      </c>
      <c r="B289" s="113" t="s">
        <v>402</v>
      </c>
      <c r="C289" s="114" t="s">
        <v>401</v>
      </c>
      <c r="D289" s="115" t="s">
        <v>403</v>
      </c>
      <c r="E289" s="116" t="str">
        <f t="shared" si="33"/>
        <v>U081U081</v>
      </c>
      <c r="F289" s="117" t="s">
        <v>148</v>
      </c>
      <c r="G289" s="118">
        <v>30</v>
      </c>
      <c r="H289" s="1"/>
      <c r="I289" s="119">
        <v>0</v>
      </c>
      <c r="J289" s="119">
        <v>0</v>
      </c>
      <c r="K289" s="120">
        <v>0</v>
      </c>
      <c r="L289" s="119">
        <v>0</v>
      </c>
      <c r="M289" s="120">
        <v>0</v>
      </c>
      <c r="N289" s="119">
        <v>0</v>
      </c>
      <c r="O289" s="120">
        <v>0</v>
      </c>
      <c r="P289" s="119">
        <v>0</v>
      </c>
      <c r="Q289" s="120">
        <v>0</v>
      </c>
      <c r="R289" s="119">
        <v>0</v>
      </c>
      <c r="S289" s="120">
        <v>0</v>
      </c>
      <c r="T289" s="119">
        <v>0</v>
      </c>
      <c r="U289" s="120">
        <v>0</v>
      </c>
      <c r="V289" s="119">
        <v>0</v>
      </c>
      <c r="W289" s="120">
        <v>0</v>
      </c>
      <c r="X289" s="119">
        <v>0</v>
      </c>
      <c r="Y289" s="120">
        <v>0</v>
      </c>
      <c r="Z289" s="119">
        <v>106</v>
      </c>
      <c r="AA289" s="120">
        <v>0</v>
      </c>
      <c r="AB289" s="119">
        <v>0</v>
      </c>
      <c r="AC289" s="120">
        <v>0</v>
      </c>
      <c r="AD289" s="119">
        <f t="shared" si="34"/>
        <v>0</v>
      </c>
      <c r="AE289" s="120">
        <f t="shared" si="35"/>
        <v>0</v>
      </c>
      <c r="AF289" s="121">
        <f t="shared" si="36"/>
        <v>184.82</v>
      </c>
      <c r="AG289" s="121">
        <f t="shared" si="37"/>
        <v>363.57</v>
      </c>
      <c r="AH289" s="11"/>
      <c r="AI289" s="122">
        <f t="shared" si="38"/>
        <v>0</v>
      </c>
      <c r="AJ289" s="122">
        <f t="shared" si="39"/>
        <v>0</v>
      </c>
      <c r="AK289" s="120">
        <f t="shared" si="40"/>
        <v>0</v>
      </c>
    </row>
    <row r="290" spans="1:37" x14ac:dyDescent="0.35">
      <c r="A290" s="99" t="s">
        <v>377</v>
      </c>
      <c r="B290" s="100" t="s">
        <v>378</v>
      </c>
      <c r="C290" s="101" t="s">
        <v>404</v>
      </c>
      <c r="D290" s="102" t="s">
        <v>378</v>
      </c>
      <c r="E290" s="103" t="str">
        <f t="shared" si="33"/>
        <v>U082T046</v>
      </c>
      <c r="F290" s="104" t="s">
        <v>148</v>
      </c>
      <c r="G290" s="105">
        <v>30</v>
      </c>
      <c r="H290" s="1"/>
      <c r="I290" s="107">
        <v>181.29000000000002</v>
      </c>
      <c r="J290" s="107">
        <v>16.5</v>
      </c>
      <c r="K290" s="108">
        <v>-8.91</v>
      </c>
      <c r="L290" s="107">
        <v>47.9</v>
      </c>
      <c r="M290" s="108">
        <v>17.240000000000002</v>
      </c>
      <c r="N290" s="107">
        <v>60.61</v>
      </c>
      <c r="O290" s="108">
        <v>23.649999999999995</v>
      </c>
      <c r="P290" s="107">
        <v>93.55</v>
      </c>
      <c r="Q290" s="108">
        <v>96.36</v>
      </c>
      <c r="R290" s="107">
        <v>0</v>
      </c>
      <c r="S290" s="108">
        <v>0</v>
      </c>
      <c r="T290" s="107">
        <v>181.29000000000002</v>
      </c>
      <c r="U290" s="108">
        <v>27.19</v>
      </c>
      <c r="V290" s="107">
        <v>0</v>
      </c>
      <c r="W290" s="108">
        <v>0</v>
      </c>
      <c r="X290" s="107">
        <v>0</v>
      </c>
      <c r="Y290" s="108">
        <v>0</v>
      </c>
      <c r="Z290" s="107">
        <v>0</v>
      </c>
      <c r="AA290" s="108">
        <v>9.58</v>
      </c>
      <c r="AB290" s="107">
        <v>0</v>
      </c>
      <c r="AC290" s="108">
        <v>4.12</v>
      </c>
      <c r="AD290" s="107">
        <f t="shared" si="34"/>
        <v>169.23000000000002</v>
      </c>
      <c r="AE290" s="108">
        <f t="shared" si="35"/>
        <v>350.52000000000004</v>
      </c>
      <c r="AF290" s="109">
        <f t="shared" si="36"/>
        <v>0</v>
      </c>
      <c r="AG290" s="109">
        <f t="shared" si="37"/>
        <v>0</v>
      </c>
      <c r="AH290" s="11"/>
      <c r="AI290" s="110">
        <f t="shared" si="38"/>
        <v>0</v>
      </c>
      <c r="AJ290" s="111">
        <f t="shared" si="39"/>
        <v>1</v>
      </c>
      <c r="AK290" s="108">
        <f t="shared" si="40"/>
        <v>0</v>
      </c>
    </row>
    <row r="291" spans="1:37" x14ac:dyDescent="0.35">
      <c r="A291" s="99" t="s">
        <v>393</v>
      </c>
      <c r="B291" s="100" t="s">
        <v>394</v>
      </c>
      <c r="C291" s="101" t="s">
        <v>404</v>
      </c>
      <c r="D291" s="102" t="s">
        <v>394</v>
      </c>
      <c r="E291" s="103" t="str">
        <f t="shared" si="33"/>
        <v>U082T210</v>
      </c>
      <c r="F291" s="104" t="s">
        <v>148</v>
      </c>
      <c r="G291" s="105">
        <v>30</v>
      </c>
      <c r="H291" s="1"/>
      <c r="I291" s="107">
        <v>182.2</v>
      </c>
      <c r="J291" s="107">
        <v>19</v>
      </c>
      <c r="K291" s="108">
        <v>-10.26</v>
      </c>
      <c r="L291" s="107">
        <v>27</v>
      </c>
      <c r="M291" s="108">
        <v>9.7200000000000006</v>
      </c>
      <c r="N291" s="107">
        <v>53.93</v>
      </c>
      <c r="O291" s="108">
        <v>21.03</v>
      </c>
      <c r="P291" s="107">
        <v>79.09</v>
      </c>
      <c r="Q291" s="108">
        <v>81.459999999999994</v>
      </c>
      <c r="R291" s="107">
        <v>0</v>
      </c>
      <c r="S291" s="108">
        <v>0</v>
      </c>
      <c r="T291" s="107">
        <v>182.2</v>
      </c>
      <c r="U291" s="108">
        <v>27.33</v>
      </c>
      <c r="V291" s="107">
        <v>0</v>
      </c>
      <c r="W291" s="108">
        <v>0</v>
      </c>
      <c r="X291" s="107">
        <v>0</v>
      </c>
      <c r="Y291" s="108">
        <v>0</v>
      </c>
      <c r="Z291" s="107">
        <v>0</v>
      </c>
      <c r="AA291" s="108">
        <v>9.6300000000000008</v>
      </c>
      <c r="AB291" s="107">
        <v>0</v>
      </c>
      <c r="AC291" s="108">
        <v>4.1399999999999997</v>
      </c>
      <c r="AD291" s="107">
        <f t="shared" si="34"/>
        <v>143.04999999999995</v>
      </c>
      <c r="AE291" s="108">
        <f t="shared" si="35"/>
        <v>325.24999999999994</v>
      </c>
      <c r="AF291" s="109">
        <f t="shared" si="36"/>
        <v>0</v>
      </c>
      <c r="AG291" s="109">
        <f t="shared" si="37"/>
        <v>0</v>
      </c>
      <c r="AH291" s="11"/>
      <c r="AI291" s="110">
        <f t="shared" si="38"/>
        <v>0</v>
      </c>
      <c r="AJ291" s="111">
        <f t="shared" si="39"/>
        <v>1</v>
      </c>
      <c r="AK291" s="108">
        <f t="shared" si="40"/>
        <v>0</v>
      </c>
    </row>
    <row r="292" spans="1:37" x14ac:dyDescent="0.35">
      <c r="A292" s="112" t="s">
        <v>404</v>
      </c>
      <c r="B292" s="113" t="s">
        <v>405</v>
      </c>
      <c r="C292" s="114" t="s">
        <v>404</v>
      </c>
      <c r="D292" s="115" t="s">
        <v>406</v>
      </c>
      <c r="E292" s="116" t="str">
        <f t="shared" si="33"/>
        <v>U082U082</v>
      </c>
      <c r="F292" s="117" t="s">
        <v>148</v>
      </c>
      <c r="G292" s="118">
        <v>30</v>
      </c>
      <c r="H292" s="1"/>
      <c r="I292" s="119">
        <v>0</v>
      </c>
      <c r="J292" s="119">
        <v>0</v>
      </c>
      <c r="K292" s="120">
        <v>0</v>
      </c>
      <c r="L292" s="119">
        <v>0</v>
      </c>
      <c r="M292" s="120">
        <v>0</v>
      </c>
      <c r="N292" s="119">
        <v>0</v>
      </c>
      <c r="O292" s="120">
        <v>0</v>
      </c>
      <c r="P292" s="119">
        <v>0</v>
      </c>
      <c r="Q292" s="120">
        <v>0</v>
      </c>
      <c r="R292" s="119">
        <v>0</v>
      </c>
      <c r="S292" s="120">
        <v>0</v>
      </c>
      <c r="T292" s="119">
        <v>0</v>
      </c>
      <c r="U292" s="120">
        <v>0</v>
      </c>
      <c r="V292" s="119">
        <v>0</v>
      </c>
      <c r="W292" s="120">
        <v>0</v>
      </c>
      <c r="X292" s="119">
        <v>0</v>
      </c>
      <c r="Y292" s="120">
        <v>0</v>
      </c>
      <c r="Z292" s="119">
        <v>91.5</v>
      </c>
      <c r="AA292" s="120">
        <v>0</v>
      </c>
      <c r="AB292" s="119">
        <v>118</v>
      </c>
      <c r="AC292" s="120">
        <v>0</v>
      </c>
      <c r="AD292" s="119">
        <f t="shared" si="34"/>
        <v>0</v>
      </c>
      <c r="AE292" s="120">
        <f t="shared" si="35"/>
        <v>0</v>
      </c>
      <c r="AF292" s="121">
        <f t="shared" si="36"/>
        <v>312.27999999999997</v>
      </c>
      <c r="AG292" s="121">
        <f t="shared" si="37"/>
        <v>675.77</v>
      </c>
      <c r="AH292" s="11"/>
      <c r="AI292" s="122">
        <f t="shared" si="38"/>
        <v>0</v>
      </c>
      <c r="AJ292" s="122">
        <f t="shared" si="39"/>
        <v>0</v>
      </c>
      <c r="AK292" s="120">
        <f t="shared" si="40"/>
        <v>0</v>
      </c>
    </row>
    <row r="293" spans="1:37" x14ac:dyDescent="0.35">
      <c r="A293" s="13" t="s">
        <v>407</v>
      </c>
      <c r="B293" s="14" t="s">
        <v>408</v>
      </c>
      <c r="C293" s="92" t="s">
        <v>407</v>
      </c>
      <c r="D293" s="93" t="s">
        <v>408</v>
      </c>
      <c r="E293" s="94" t="str">
        <f t="shared" si="33"/>
        <v>T030T030</v>
      </c>
      <c r="F293" s="95" t="s">
        <v>222</v>
      </c>
      <c r="G293" s="96">
        <v>31</v>
      </c>
      <c r="H293" s="1"/>
      <c r="I293" s="82">
        <v>125.66</v>
      </c>
      <c r="J293" s="82">
        <v>13.43</v>
      </c>
      <c r="K293" s="83">
        <v>-7.25</v>
      </c>
      <c r="L293" s="82">
        <v>39</v>
      </c>
      <c r="M293" s="83">
        <v>14.04</v>
      </c>
      <c r="N293" s="82">
        <v>0</v>
      </c>
      <c r="O293" s="83">
        <v>0</v>
      </c>
      <c r="P293" s="82">
        <v>90.7</v>
      </c>
      <c r="Q293" s="83">
        <v>93.42</v>
      </c>
      <c r="R293" s="82">
        <v>0</v>
      </c>
      <c r="S293" s="83">
        <v>0</v>
      </c>
      <c r="T293" s="82">
        <v>125.66</v>
      </c>
      <c r="U293" s="83">
        <v>18.850000000000001</v>
      </c>
      <c r="V293" s="82">
        <v>0</v>
      </c>
      <c r="W293" s="83">
        <v>0</v>
      </c>
      <c r="X293" s="82">
        <v>0</v>
      </c>
      <c r="Y293" s="83">
        <v>0</v>
      </c>
      <c r="Z293" s="82">
        <v>0</v>
      </c>
      <c r="AA293" s="83">
        <v>0</v>
      </c>
      <c r="AB293" s="82">
        <v>110</v>
      </c>
      <c r="AC293" s="83">
        <v>7.7</v>
      </c>
      <c r="AD293" s="82">
        <f t="shared" si="34"/>
        <v>126.76</v>
      </c>
      <c r="AE293" s="83">
        <f t="shared" si="35"/>
        <v>252.42000000000002</v>
      </c>
      <c r="AF293" s="97">
        <f t="shared" si="36"/>
        <v>126.76</v>
      </c>
      <c r="AG293" s="97">
        <f t="shared" si="37"/>
        <v>252.42000000000002</v>
      </c>
      <c r="AH293" s="11"/>
      <c r="AI293" s="84">
        <f t="shared" si="38"/>
        <v>356.54</v>
      </c>
      <c r="AJ293" s="124">
        <f t="shared" si="39"/>
        <v>0.70799999999999996</v>
      </c>
      <c r="AK293" s="98">
        <f t="shared" si="40"/>
        <v>1</v>
      </c>
    </row>
    <row r="294" spans="1:37" x14ac:dyDescent="0.35">
      <c r="A294" s="13" t="s">
        <v>409</v>
      </c>
      <c r="B294" s="14" t="s">
        <v>410</v>
      </c>
      <c r="C294" s="92" t="s">
        <v>409</v>
      </c>
      <c r="D294" s="93" t="s">
        <v>410</v>
      </c>
      <c r="E294" s="94" t="str">
        <f t="shared" si="33"/>
        <v>T044T044</v>
      </c>
      <c r="F294" s="95" t="s">
        <v>411</v>
      </c>
      <c r="G294" s="96">
        <v>31</v>
      </c>
      <c r="H294" s="1"/>
      <c r="I294" s="82">
        <v>121.11</v>
      </c>
      <c r="J294" s="82">
        <v>17.8</v>
      </c>
      <c r="K294" s="83">
        <v>-9.61</v>
      </c>
      <c r="L294" s="82">
        <v>33.78</v>
      </c>
      <c r="M294" s="83">
        <v>12.16</v>
      </c>
      <c r="N294" s="82">
        <v>0</v>
      </c>
      <c r="O294" s="83">
        <v>0</v>
      </c>
      <c r="P294" s="82">
        <v>77</v>
      </c>
      <c r="Q294" s="83">
        <v>79.31</v>
      </c>
      <c r="R294" s="82">
        <v>0</v>
      </c>
      <c r="S294" s="83">
        <v>0</v>
      </c>
      <c r="T294" s="82">
        <v>121.11000000000001</v>
      </c>
      <c r="U294" s="83">
        <v>18.170000000000002</v>
      </c>
      <c r="V294" s="82">
        <v>0</v>
      </c>
      <c r="W294" s="83">
        <v>0</v>
      </c>
      <c r="X294" s="82">
        <v>0</v>
      </c>
      <c r="Y294" s="83">
        <v>0</v>
      </c>
      <c r="Z294" s="82">
        <v>0</v>
      </c>
      <c r="AA294" s="83">
        <v>0</v>
      </c>
      <c r="AB294" s="82">
        <v>102.5</v>
      </c>
      <c r="AC294" s="83">
        <v>7.18</v>
      </c>
      <c r="AD294" s="82">
        <f t="shared" si="34"/>
        <v>107.21000000000001</v>
      </c>
      <c r="AE294" s="83">
        <f t="shared" si="35"/>
        <v>228.32</v>
      </c>
      <c r="AF294" s="97">
        <f t="shared" si="36"/>
        <v>107.21000000000001</v>
      </c>
      <c r="AG294" s="97">
        <f t="shared" si="37"/>
        <v>228.32</v>
      </c>
      <c r="AH294" s="11"/>
      <c r="AI294" s="84">
        <f t="shared" si="38"/>
        <v>296.58999999999997</v>
      </c>
      <c r="AJ294" s="124">
        <f t="shared" si="39"/>
        <v>0.76980000000000004</v>
      </c>
      <c r="AK294" s="98">
        <f t="shared" si="40"/>
        <v>1</v>
      </c>
    </row>
    <row r="295" spans="1:37" x14ac:dyDescent="0.35">
      <c r="A295" s="13" t="s">
        <v>412</v>
      </c>
      <c r="B295" s="14" t="s">
        <v>413</v>
      </c>
      <c r="C295" s="92" t="s">
        <v>412</v>
      </c>
      <c r="D295" s="93" t="s">
        <v>413</v>
      </c>
      <c r="E295" s="94" t="str">
        <f t="shared" si="33"/>
        <v>T054T054</v>
      </c>
      <c r="F295" s="95" t="s">
        <v>411</v>
      </c>
      <c r="G295" s="96">
        <v>31</v>
      </c>
      <c r="H295" s="1"/>
      <c r="I295" s="82">
        <v>172.36</v>
      </c>
      <c r="J295" s="82">
        <v>13.43</v>
      </c>
      <c r="K295" s="83">
        <v>-7.25</v>
      </c>
      <c r="L295" s="82">
        <v>47.38</v>
      </c>
      <c r="M295" s="83">
        <v>17.059999999999999</v>
      </c>
      <c r="N295" s="82">
        <v>48.019999999999996</v>
      </c>
      <c r="O295" s="83">
        <v>18.740000000000002</v>
      </c>
      <c r="P295" s="82">
        <v>104.5</v>
      </c>
      <c r="Q295" s="83">
        <v>107.64</v>
      </c>
      <c r="R295" s="82">
        <v>0</v>
      </c>
      <c r="S295" s="83">
        <v>0</v>
      </c>
      <c r="T295" s="82">
        <v>0</v>
      </c>
      <c r="U295" s="83">
        <v>0</v>
      </c>
      <c r="V295" s="82">
        <v>172.35999999999999</v>
      </c>
      <c r="W295" s="83">
        <v>20.68</v>
      </c>
      <c r="X295" s="82">
        <v>0</v>
      </c>
      <c r="Y295" s="83">
        <v>0</v>
      </c>
      <c r="Z295" s="82">
        <v>0</v>
      </c>
      <c r="AA295" s="83">
        <v>0</v>
      </c>
      <c r="AB295" s="82">
        <v>113</v>
      </c>
      <c r="AC295" s="83">
        <v>7.91</v>
      </c>
      <c r="AD295" s="82">
        <f t="shared" si="34"/>
        <v>164.78</v>
      </c>
      <c r="AE295" s="83">
        <f t="shared" si="35"/>
        <v>337.14</v>
      </c>
      <c r="AF295" s="97">
        <f t="shared" si="36"/>
        <v>164.78</v>
      </c>
      <c r="AG295" s="97">
        <f t="shared" si="37"/>
        <v>337.14</v>
      </c>
      <c r="AH295" s="11"/>
      <c r="AI295" s="84">
        <f t="shared" si="38"/>
        <v>337.14</v>
      </c>
      <c r="AJ295" s="124">
        <f t="shared" si="39"/>
        <v>1</v>
      </c>
      <c r="AK295" s="98">
        <f t="shared" si="40"/>
        <v>1</v>
      </c>
    </row>
    <row r="296" spans="1:37" x14ac:dyDescent="0.35">
      <c r="A296" s="13" t="s">
        <v>414</v>
      </c>
      <c r="B296" s="14" t="s">
        <v>415</v>
      </c>
      <c r="C296" s="92" t="s">
        <v>414</v>
      </c>
      <c r="D296" s="93" t="s">
        <v>415</v>
      </c>
      <c r="E296" s="94" t="str">
        <f t="shared" si="33"/>
        <v>T058T058</v>
      </c>
      <c r="F296" s="95" t="s">
        <v>411</v>
      </c>
      <c r="G296" s="96">
        <v>31</v>
      </c>
      <c r="H296" s="1"/>
      <c r="I296" s="82">
        <v>385.69</v>
      </c>
      <c r="J296" s="82">
        <v>67.63000000000001</v>
      </c>
      <c r="K296" s="83">
        <v>-36.519999999999996</v>
      </c>
      <c r="L296" s="82">
        <v>45.5</v>
      </c>
      <c r="M296" s="83">
        <v>16.38</v>
      </c>
      <c r="N296" s="82">
        <v>0</v>
      </c>
      <c r="O296" s="83">
        <v>0</v>
      </c>
      <c r="P296" s="82">
        <v>227.79000000000002</v>
      </c>
      <c r="Q296" s="83">
        <v>234.62</v>
      </c>
      <c r="R296" s="82">
        <v>2</v>
      </c>
      <c r="S296" s="83">
        <v>4.9800000000000004</v>
      </c>
      <c r="T296" s="82">
        <v>0</v>
      </c>
      <c r="U296" s="83">
        <v>0</v>
      </c>
      <c r="V296" s="82">
        <v>0</v>
      </c>
      <c r="W296" s="83">
        <v>0</v>
      </c>
      <c r="X296" s="82">
        <v>385.69</v>
      </c>
      <c r="Y296" s="83">
        <v>27</v>
      </c>
      <c r="Z296" s="82">
        <v>0</v>
      </c>
      <c r="AA296" s="83">
        <v>0</v>
      </c>
      <c r="AB296" s="82">
        <v>0</v>
      </c>
      <c r="AC296" s="83">
        <v>0</v>
      </c>
      <c r="AD296" s="82">
        <f t="shared" si="34"/>
        <v>246.46</v>
      </c>
      <c r="AE296" s="83">
        <f t="shared" si="35"/>
        <v>632.15</v>
      </c>
      <c r="AF296" s="97">
        <f t="shared" si="36"/>
        <v>246.46</v>
      </c>
      <c r="AG296" s="97">
        <f t="shared" si="37"/>
        <v>632.15</v>
      </c>
      <c r="AH296" s="11"/>
      <c r="AI296" s="84">
        <f t="shared" si="38"/>
        <v>1257.32</v>
      </c>
      <c r="AJ296" s="124">
        <f t="shared" si="39"/>
        <v>0.50280000000000002</v>
      </c>
      <c r="AK296" s="98">
        <f t="shared" si="40"/>
        <v>1</v>
      </c>
    </row>
    <row r="297" spans="1:37" x14ac:dyDescent="0.35">
      <c r="A297" s="13" t="s">
        <v>416</v>
      </c>
      <c r="B297" s="14" t="s">
        <v>417</v>
      </c>
      <c r="C297" s="92" t="s">
        <v>416</v>
      </c>
      <c r="D297" s="93" t="s">
        <v>417</v>
      </c>
      <c r="E297" s="94" t="str">
        <f t="shared" si="33"/>
        <v>T097T097</v>
      </c>
      <c r="F297" s="95" t="s">
        <v>411</v>
      </c>
      <c r="G297" s="96">
        <v>31</v>
      </c>
      <c r="H297" s="1"/>
      <c r="I297" s="82">
        <v>60.23</v>
      </c>
      <c r="J297" s="82">
        <v>11.33</v>
      </c>
      <c r="K297" s="83">
        <v>-6.1199999999999992</v>
      </c>
      <c r="L297" s="82">
        <v>6.4</v>
      </c>
      <c r="M297" s="83">
        <v>2.2999999999999998</v>
      </c>
      <c r="N297" s="82">
        <v>0</v>
      </c>
      <c r="O297" s="83">
        <v>0</v>
      </c>
      <c r="P297" s="82">
        <v>36.9</v>
      </c>
      <c r="Q297" s="83">
        <v>38.01</v>
      </c>
      <c r="R297" s="82">
        <v>2</v>
      </c>
      <c r="S297" s="83">
        <v>4.9800000000000004</v>
      </c>
      <c r="T297" s="82">
        <v>60.23</v>
      </c>
      <c r="U297" s="83">
        <v>9.0299999999999994</v>
      </c>
      <c r="V297" s="82">
        <v>0</v>
      </c>
      <c r="W297" s="83">
        <v>0</v>
      </c>
      <c r="X297" s="82">
        <v>0</v>
      </c>
      <c r="Y297" s="83">
        <v>0</v>
      </c>
      <c r="Z297" s="82">
        <v>0</v>
      </c>
      <c r="AA297" s="83">
        <v>0</v>
      </c>
      <c r="AB297" s="82">
        <v>0</v>
      </c>
      <c r="AC297" s="83">
        <v>0</v>
      </c>
      <c r="AD297" s="82">
        <f t="shared" si="34"/>
        <v>48.2</v>
      </c>
      <c r="AE297" s="83">
        <f t="shared" si="35"/>
        <v>108.43</v>
      </c>
      <c r="AF297" s="97">
        <f t="shared" si="36"/>
        <v>48.2</v>
      </c>
      <c r="AG297" s="97">
        <f t="shared" si="37"/>
        <v>108.43</v>
      </c>
      <c r="AH297" s="11"/>
      <c r="AI297" s="84">
        <f t="shared" si="38"/>
        <v>182.14</v>
      </c>
      <c r="AJ297" s="124">
        <f t="shared" si="39"/>
        <v>0.59530000000000005</v>
      </c>
      <c r="AK297" s="98">
        <f t="shared" si="40"/>
        <v>1</v>
      </c>
    </row>
    <row r="298" spans="1:37" x14ac:dyDescent="0.35">
      <c r="A298" s="13" t="s">
        <v>418</v>
      </c>
      <c r="B298" s="14" t="s">
        <v>419</v>
      </c>
      <c r="C298" s="92" t="s">
        <v>418</v>
      </c>
      <c r="D298" s="93" t="s">
        <v>419</v>
      </c>
      <c r="E298" s="94" t="str">
        <f t="shared" si="33"/>
        <v>T105T105</v>
      </c>
      <c r="F298" s="95" t="s">
        <v>411</v>
      </c>
      <c r="G298" s="96">
        <v>31</v>
      </c>
      <c r="H298" s="1"/>
      <c r="I298" s="82">
        <v>45</v>
      </c>
      <c r="J298" s="82">
        <v>11.5</v>
      </c>
      <c r="K298" s="83">
        <v>-6.21</v>
      </c>
      <c r="L298" s="82">
        <v>5.5</v>
      </c>
      <c r="M298" s="83">
        <v>1.98</v>
      </c>
      <c r="N298" s="82">
        <v>0</v>
      </c>
      <c r="O298" s="83">
        <v>0</v>
      </c>
      <c r="P298" s="82">
        <v>18</v>
      </c>
      <c r="Q298" s="83">
        <v>18.54</v>
      </c>
      <c r="R298" s="82">
        <v>0</v>
      </c>
      <c r="S298" s="83">
        <v>0</v>
      </c>
      <c r="T298" s="82">
        <v>45</v>
      </c>
      <c r="U298" s="83">
        <v>6.75</v>
      </c>
      <c r="V298" s="82">
        <v>0</v>
      </c>
      <c r="W298" s="83">
        <v>0</v>
      </c>
      <c r="X298" s="82">
        <v>0</v>
      </c>
      <c r="Y298" s="83">
        <v>0</v>
      </c>
      <c r="Z298" s="82">
        <v>33.5</v>
      </c>
      <c r="AA298" s="83">
        <v>7.04</v>
      </c>
      <c r="AB298" s="82">
        <v>0</v>
      </c>
      <c r="AC298" s="83">
        <v>0</v>
      </c>
      <c r="AD298" s="82">
        <f t="shared" si="34"/>
        <v>28.099999999999998</v>
      </c>
      <c r="AE298" s="83">
        <f t="shared" si="35"/>
        <v>73.099999999999994</v>
      </c>
      <c r="AF298" s="97">
        <f t="shared" si="36"/>
        <v>28.099999999999998</v>
      </c>
      <c r="AG298" s="97">
        <f t="shared" si="37"/>
        <v>73.099999999999994</v>
      </c>
      <c r="AH298" s="11"/>
      <c r="AI298" s="171">
        <f t="shared" si="38"/>
        <v>123.3</v>
      </c>
      <c r="AJ298" s="124">
        <f t="shared" si="39"/>
        <v>0.59289999999999998</v>
      </c>
      <c r="AK298" s="98">
        <f t="shared" si="40"/>
        <v>1</v>
      </c>
    </row>
    <row r="299" spans="1:37" x14ac:dyDescent="0.35">
      <c r="A299" s="13" t="s">
        <v>420</v>
      </c>
      <c r="B299" s="14" t="s">
        <v>421</v>
      </c>
      <c r="C299" s="92" t="s">
        <v>420</v>
      </c>
      <c r="D299" s="93" t="s">
        <v>421</v>
      </c>
      <c r="E299" s="94" t="str">
        <f t="shared" si="33"/>
        <v>T114T114</v>
      </c>
      <c r="F299" s="95" t="s">
        <v>411</v>
      </c>
      <c r="G299" s="96">
        <v>31</v>
      </c>
      <c r="H299" s="1"/>
      <c r="I299" s="82">
        <v>81.61</v>
      </c>
      <c r="J299" s="82">
        <v>10.130000000000001</v>
      </c>
      <c r="K299" s="83">
        <v>-5.4700000000000006</v>
      </c>
      <c r="L299" s="82">
        <v>25.900000000000002</v>
      </c>
      <c r="M299" s="83">
        <v>9.32</v>
      </c>
      <c r="N299" s="82">
        <v>0</v>
      </c>
      <c r="O299" s="83">
        <v>0</v>
      </c>
      <c r="P299" s="82">
        <v>63.3</v>
      </c>
      <c r="Q299" s="83">
        <v>65.2</v>
      </c>
      <c r="R299" s="82">
        <v>0</v>
      </c>
      <c r="S299" s="83">
        <v>0</v>
      </c>
      <c r="T299" s="82">
        <v>81.610000000000014</v>
      </c>
      <c r="U299" s="83">
        <v>12.24</v>
      </c>
      <c r="V299" s="82">
        <v>0</v>
      </c>
      <c r="W299" s="83">
        <v>0</v>
      </c>
      <c r="X299" s="82">
        <v>0</v>
      </c>
      <c r="Y299" s="83">
        <v>0</v>
      </c>
      <c r="Z299" s="82">
        <v>69</v>
      </c>
      <c r="AA299" s="83">
        <v>14.49</v>
      </c>
      <c r="AB299" s="82">
        <v>0</v>
      </c>
      <c r="AC299" s="83">
        <v>0</v>
      </c>
      <c r="AD299" s="82">
        <f t="shared" si="34"/>
        <v>95.779999999999987</v>
      </c>
      <c r="AE299" s="83">
        <f t="shared" si="35"/>
        <v>177.39</v>
      </c>
      <c r="AF299" s="97">
        <f t="shared" si="36"/>
        <v>95.779999999999987</v>
      </c>
      <c r="AG299" s="97">
        <f t="shared" si="37"/>
        <v>177.39</v>
      </c>
      <c r="AH299" s="11"/>
      <c r="AI299" s="84">
        <f t="shared" si="38"/>
        <v>239.66</v>
      </c>
      <c r="AJ299" s="124">
        <f t="shared" si="39"/>
        <v>0.74019999999999997</v>
      </c>
      <c r="AK299" s="98">
        <f t="shared" si="40"/>
        <v>1</v>
      </c>
    </row>
    <row r="300" spans="1:37" x14ac:dyDescent="0.35">
      <c r="A300" s="13" t="s">
        <v>422</v>
      </c>
      <c r="B300" s="14" t="s">
        <v>423</v>
      </c>
      <c r="C300" s="92" t="s">
        <v>422</v>
      </c>
      <c r="D300" s="93" t="s">
        <v>423</v>
      </c>
      <c r="E300" s="94" t="str">
        <f t="shared" si="33"/>
        <v>T131T131</v>
      </c>
      <c r="F300" s="95" t="s">
        <v>411</v>
      </c>
      <c r="G300" s="96">
        <v>31</v>
      </c>
      <c r="H300" s="1"/>
      <c r="I300" s="82">
        <v>46</v>
      </c>
      <c r="J300" s="82">
        <v>5.5</v>
      </c>
      <c r="K300" s="83">
        <v>-2.97</v>
      </c>
      <c r="L300" s="82">
        <v>8.5</v>
      </c>
      <c r="M300" s="83">
        <v>3.06</v>
      </c>
      <c r="N300" s="82">
        <v>0</v>
      </c>
      <c r="O300" s="83">
        <v>0</v>
      </c>
      <c r="P300" s="82">
        <v>24</v>
      </c>
      <c r="Q300" s="83">
        <v>24.72</v>
      </c>
      <c r="R300" s="82">
        <v>0</v>
      </c>
      <c r="S300" s="83">
        <v>0</v>
      </c>
      <c r="T300" s="82">
        <v>46</v>
      </c>
      <c r="U300" s="83">
        <v>6.9</v>
      </c>
      <c r="V300" s="82">
        <v>0</v>
      </c>
      <c r="W300" s="83">
        <v>0</v>
      </c>
      <c r="X300" s="82">
        <v>0</v>
      </c>
      <c r="Y300" s="83">
        <v>0</v>
      </c>
      <c r="Z300" s="82">
        <v>0</v>
      </c>
      <c r="AA300" s="83">
        <v>0</v>
      </c>
      <c r="AB300" s="82">
        <v>0</v>
      </c>
      <c r="AC300" s="83">
        <v>0</v>
      </c>
      <c r="AD300" s="82">
        <f t="shared" si="34"/>
        <v>31.71</v>
      </c>
      <c r="AE300" s="83">
        <f t="shared" si="35"/>
        <v>77.710000000000008</v>
      </c>
      <c r="AF300" s="97">
        <f t="shared" si="36"/>
        <v>31.71</v>
      </c>
      <c r="AG300" s="97">
        <f t="shared" si="37"/>
        <v>77.710000000000008</v>
      </c>
      <c r="AH300" s="11"/>
      <c r="AI300" s="84">
        <f t="shared" si="38"/>
        <v>117.68</v>
      </c>
      <c r="AJ300" s="124">
        <f t="shared" si="39"/>
        <v>0.66039999999999999</v>
      </c>
      <c r="AK300" s="98">
        <f t="shared" si="40"/>
        <v>1</v>
      </c>
    </row>
    <row r="301" spans="1:37" x14ac:dyDescent="0.35">
      <c r="A301" s="13" t="s">
        <v>424</v>
      </c>
      <c r="B301" s="14" t="s">
        <v>425</v>
      </c>
      <c r="C301" s="92" t="s">
        <v>424</v>
      </c>
      <c r="D301" s="93" t="s">
        <v>425</v>
      </c>
      <c r="E301" s="94" t="str">
        <f t="shared" si="33"/>
        <v>T139T139</v>
      </c>
      <c r="F301" s="95" t="s">
        <v>411</v>
      </c>
      <c r="G301" s="96">
        <v>31</v>
      </c>
      <c r="H301" s="1"/>
      <c r="I301" s="82">
        <v>316.7</v>
      </c>
      <c r="J301" s="82">
        <v>51.6</v>
      </c>
      <c r="K301" s="83">
        <v>-27.86</v>
      </c>
      <c r="L301" s="82">
        <v>39.79</v>
      </c>
      <c r="M301" s="83">
        <v>14.32</v>
      </c>
      <c r="N301" s="82">
        <v>0</v>
      </c>
      <c r="O301" s="83">
        <v>0</v>
      </c>
      <c r="P301" s="82">
        <v>257.63</v>
      </c>
      <c r="Q301" s="83">
        <v>265.36</v>
      </c>
      <c r="R301" s="82">
        <v>2</v>
      </c>
      <c r="S301" s="83">
        <v>4.9800000000000004</v>
      </c>
      <c r="T301" s="82">
        <v>0</v>
      </c>
      <c r="U301" s="83">
        <v>0</v>
      </c>
      <c r="V301" s="82">
        <v>0</v>
      </c>
      <c r="W301" s="83">
        <v>0</v>
      </c>
      <c r="X301" s="82">
        <v>0</v>
      </c>
      <c r="Y301" s="83">
        <v>0</v>
      </c>
      <c r="Z301" s="82">
        <v>0</v>
      </c>
      <c r="AA301" s="83">
        <v>0</v>
      </c>
      <c r="AB301" s="82">
        <v>0</v>
      </c>
      <c r="AC301" s="83">
        <v>0</v>
      </c>
      <c r="AD301" s="82">
        <f t="shared" si="34"/>
        <v>256.8</v>
      </c>
      <c r="AE301" s="83">
        <f t="shared" si="35"/>
        <v>573.5</v>
      </c>
      <c r="AF301" s="97">
        <f t="shared" si="36"/>
        <v>256.8</v>
      </c>
      <c r="AG301" s="97">
        <f t="shared" si="37"/>
        <v>573.5</v>
      </c>
      <c r="AH301" s="11"/>
      <c r="AI301" s="84">
        <f t="shared" si="38"/>
        <v>1131.6299999999999</v>
      </c>
      <c r="AJ301" s="124">
        <f t="shared" si="39"/>
        <v>0.50680000000000003</v>
      </c>
      <c r="AK301" s="98">
        <f t="shared" si="40"/>
        <v>1</v>
      </c>
    </row>
    <row r="302" spans="1:37" x14ac:dyDescent="0.35">
      <c r="A302" s="13" t="s">
        <v>426</v>
      </c>
      <c r="B302" s="14" t="s">
        <v>427</v>
      </c>
      <c r="C302" s="92" t="s">
        <v>426</v>
      </c>
      <c r="D302" s="93" t="s">
        <v>427</v>
      </c>
      <c r="E302" s="94" t="str">
        <f t="shared" si="33"/>
        <v>T140T140</v>
      </c>
      <c r="F302" s="95" t="s">
        <v>411</v>
      </c>
      <c r="G302" s="96">
        <v>31</v>
      </c>
      <c r="H302" s="1"/>
      <c r="I302" s="82">
        <v>150.01000000000002</v>
      </c>
      <c r="J302" s="82">
        <v>20.3</v>
      </c>
      <c r="K302" s="83">
        <v>-10.96</v>
      </c>
      <c r="L302" s="82">
        <v>40.85</v>
      </c>
      <c r="M302" s="83">
        <v>14.709999999999999</v>
      </c>
      <c r="N302" s="82">
        <v>0</v>
      </c>
      <c r="O302" s="83">
        <v>0</v>
      </c>
      <c r="P302" s="82">
        <v>109.69</v>
      </c>
      <c r="Q302" s="83">
        <v>112.98</v>
      </c>
      <c r="R302" s="82">
        <v>0</v>
      </c>
      <c r="S302" s="83">
        <v>0</v>
      </c>
      <c r="T302" s="82">
        <v>0</v>
      </c>
      <c r="U302" s="83">
        <v>0</v>
      </c>
      <c r="V302" s="82">
        <v>150.01</v>
      </c>
      <c r="W302" s="83">
        <v>18</v>
      </c>
      <c r="X302" s="82">
        <v>0</v>
      </c>
      <c r="Y302" s="83">
        <v>0</v>
      </c>
      <c r="Z302" s="82">
        <v>0</v>
      </c>
      <c r="AA302" s="83">
        <v>0</v>
      </c>
      <c r="AB302" s="82">
        <v>103</v>
      </c>
      <c r="AC302" s="83">
        <v>7.21</v>
      </c>
      <c r="AD302" s="82">
        <f t="shared" si="34"/>
        <v>141.94000000000003</v>
      </c>
      <c r="AE302" s="83">
        <f t="shared" si="35"/>
        <v>291.95000000000005</v>
      </c>
      <c r="AF302" s="97">
        <f t="shared" si="36"/>
        <v>141.94000000000003</v>
      </c>
      <c r="AG302" s="97">
        <f t="shared" si="37"/>
        <v>291.95000000000005</v>
      </c>
      <c r="AH302" s="11"/>
      <c r="AI302" s="84">
        <f t="shared" si="38"/>
        <v>413.65000000000003</v>
      </c>
      <c r="AJ302" s="124">
        <f t="shared" si="39"/>
        <v>0.70579999999999998</v>
      </c>
      <c r="AK302" s="98">
        <f t="shared" si="40"/>
        <v>1</v>
      </c>
    </row>
    <row r="303" spans="1:37" x14ac:dyDescent="0.35">
      <c r="A303" s="13" t="s">
        <v>428</v>
      </c>
      <c r="B303" s="14" t="s">
        <v>429</v>
      </c>
      <c r="C303" s="92" t="s">
        <v>428</v>
      </c>
      <c r="D303" s="93" t="s">
        <v>429</v>
      </c>
      <c r="E303" s="94" t="str">
        <f t="shared" si="33"/>
        <v>T209T209</v>
      </c>
      <c r="F303" s="95" t="s">
        <v>411</v>
      </c>
      <c r="G303" s="96">
        <v>31</v>
      </c>
      <c r="H303" s="1"/>
      <c r="I303" s="82">
        <v>187.96999999999997</v>
      </c>
      <c r="J303" s="82">
        <v>20</v>
      </c>
      <c r="K303" s="83">
        <v>-10.8</v>
      </c>
      <c r="L303" s="82">
        <v>50.519999999999996</v>
      </c>
      <c r="M303" s="83">
        <v>18.18</v>
      </c>
      <c r="N303" s="82">
        <v>0</v>
      </c>
      <c r="O303" s="83">
        <v>0</v>
      </c>
      <c r="P303" s="82">
        <v>145.62999999999997</v>
      </c>
      <c r="Q303" s="83">
        <v>150</v>
      </c>
      <c r="R303" s="82">
        <v>1</v>
      </c>
      <c r="S303" s="83">
        <v>2.4900000000000002</v>
      </c>
      <c r="T303" s="82">
        <v>0</v>
      </c>
      <c r="U303" s="83">
        <v>0</v>
      </c>
      <c r="V303" s="82">
        <v>187.97</v>
      </c>
      <c r="W303" s="83">
        <v>22.56</v>
      </c>
      <c r="X303" s="82">
        <v>0</v>
      </c>
      <c r="Y303" s="83">
        <v>0</v>
      </c>
      <c r="Z303" s="82">
        <v>0</v>
      </c>
      <c r="AA303" s="83">
        <v>0</v>
      </c>
      <c r="AB303" s="82">
        <v>168.5</v>
      </c>
      <c r="AC303" s="83">
        <v>11.8</v>
      </c>
      <c r="AD303" s="82">
        <f t="shared" si="34"/>
        <v>194.23000000000002</v>
      </c>
      <c r="AE303" s="83">
        <f t="shared" si="35"/>
        <v>382.2</v>
      </c>
      <c r="AF303" s="97">
        <f t="shared" si="36"/>
        <v>194.23000000000002</v>
      </c>
      <c r="AG303" s="97">
        <f t="shared" si="37"/>
        <v>382.2</v>
      </c>
      <c r="AH303" s="11"/>
      <c r="AI303" s="84">
        <f t="shared" si="38"/>
        <v>541.54999999999995</v>
      </c>
      <c r="AJ303" s="124">
        <f t="shared" si="39"/>
        <v>0.70579999999999998</v>
      </c>
      <c r="AK303" s="98">
        <f t="shared" si="40"/>
        <v>1</v>
      </c>
    </row>
    <row r="304" spans="1:37" x14ac:dyDescent="0.35">
      <c r="A304" s="13" t="s">
        <v>430</v>
      </c>
      <c r="B304" s="14" t="s">
        <v>431</v>
      </c>
      <c r="C304" s="92" t="s">
        <v>430</v>
      </c>
      <c r="D304" s="93" t="s">
        <v>431</v>
      </c>
      <c r="E304" s="94" t="str">
        <f t="shared" si="33"/>
        <v>T231T231</v>
      </c>
      <c r="F304" s="95" t="s">
        <v>411</v>
      </c>
      <c r="G304" s="96">
        <v>31</v>
      </c>
      <c r="H304" s="1"/>
      <c r="I304" s="82">
        <v>40</v>
      </c>
      <c r="J304" s="82">
        <v>8</v>
      </c>
      <c r="K304" s="83">
        <v>-4.32</v>
      </c>
      <c r="L304" s="82">
        <v>3</v>
      </c>
      <c r="M304" s="83">
        <v>1.08</v>
      </c>
      <c r="N304" s="82">
        <v>0</v>
      </c>
      <c r="O304" s="83">
        <v>0</v>
      </c>
      <c r="P304" s="82">
        <v>12</v>
      </c>
      <c r="Q304" s="83">
        <v>12.36</v>
      </c>
      <c r="R304" s="82">
        <v>0</v>
      </c>
      <c r="S304" s="83">
        <v>0</v>
      </c>
      <c r="T304" s="82">
        <v>40</v>
      </c>
      <c r="U304" s="83">
        <v>6</v>
      </c>
      <c r="V304" s="82">
        <v>0</v>
      </c>
      <c r="W304" s="83">
        <v>0</v>
      </c>
      <c r="X304" s="82">
        <v>0</v>
      </c>
      <c r="Y304" s="83">
        <v>0</v>
      </c>
      <c r="Z304" s="82">
        <v>32</v>
      </c>
      <c r="AA304" s="83">
        <v>6.72</v>
      </c>
      <c r="AB304" s="82">
        <v>0</v>
      </c>
      <c r="AC304" s="83">
        <v>0</v>
      </c>
      <c r="AD304" s="82">
        <f t="shared" si="34"/>
        <v>21.84</v>
      </c>
      <c r="AE304" s="83">
        <f t="shared" si="35"/>
        <v>61.84</v>
      </c>
      <c r="AF304" s="97">
        <f t="shared" si="36"/>
        <v>21.84</v>
      </c>
      <c r="AG304" s="97">
        <f t="shared" si="37"/>
        <v>61.84</v>
      </c>
      <c r="AH304" s="11"/>
      <c r="AI304" s="84">
        <f t="shared" si="38"/>
        <v>109.91</v>
      </c>
      <c r="AJ304" s="172">
        <f>IF(AND($H304=1,$I304&gt;0),ROUND(SUMIFS($AE$17:$AE$574,$H$17:$H$574,"&gt;0",$C$17:$C$574,$C304)/SUMIFS($AE$17:$AE$574, $H$17:$H$574,"&gt;0",$G$17:$G$574,$G304),4),IF($I304&gt;0,ROUND($AE304/SUMIF($A$17:$A$574,$A304,$AI$17:$AI$574),4),0))+0.0001</f>
        <v>0.56269999999999998</v>
      </c>
      <c r="AK304" s="98">
        <f>SUMIF($A$17:$A$574,$C304,$AJ$17:$AJ$574)</f>
        <v>1</v>
      </c>
    </row>
    <row r="305" spans="1:37" x14ac:dyDescent="0.35">
      <c r="A305" s="130" t="s">
        <v>414</v>
      </c>
      <c r="B305" s="19" t="s">
        <v>415</v>
      </c>
      <c r="C305" s="101" t="s">
        <v>432</v>
      </c>
      <c r="D305" s="102" t="s">
        <v>433</v>
      </c>
      <c r="E305" s="103" t="str">
        <f t="shared" si="33"/>
        <v>U022AT058</v>
      </c>
      <c r="F305" s="104" t="s">
        <v>411</v>
      </c>
      <c r="G305" s="105">
        <v>31</v>
      </c>
      <c r="H305" s="106"/>
      <c r="I305" s="107">
        <v>101.58000000000001</v>
      </c>
      <c r="J305" s="107">
        <v>0</v>
      </c>
      <c r="K305" s="108">
        <v>0</v>
      </c>
      <c r="L305" s="107">
        <v>101.58000000000001</v>
      </c>
      <c r="M305" s="108">
        <v>36.57</v>
      </c>
      <c r="N305" s="107">
        <v>0</v>
      </c>
      <c r="O305" s="108">
        <v>0</v>
      </c>
      <c r="P305" s="107">
        <v>54.65</v>
      </c>
      <c r="Q305" s="108">
        <v>56.29</v>
      </c>
      <c r="R305" s="107">
        <v>0</v>
      </c>
      <c r="S305" s="108">
        <v>0</v>
      </c>
      <c r="T305" s="107">
        <v>0</v>
      </c>
      <c r="U305" s="108">
        <v>0</v>
      </c>
      <c r="V305" s="107">
        <v>101.58000000000001</v>
      </c>
      <c r="W305" s="108">
        <v>12.19</v>
      </c>
      <c r="X305" s="107">
        <v>0</v>
      </c>
      <c r="Y305" s="108">
        <v>0</v>
      </c>
      <c r="Z305" s="107">
        <v>0</v>
      </c>
      <c r="AA305" s="108">
        <v>0</v>
      </c>
      <c r="AB305" s="107">
        <v>0</v>
      </c>
      <c r="AC305" s="108">
        <v>7.8</v>
      </c>
      <c r="AD305" s="107">
        <f t="shared" si="34"/>
        <v>112.85</v>
      </c>
      <c r="AE305" s="108">
        <f t="shared" si="35"/>
        <v>214.43</v>
      </c>
      <c r="AF305" s="109">
        <f t="shared" si="36"/>
        <v>0</v>
      </c>
      <c r="AG305" s="109">
        <f t="shared" si="37"/>
        <v>0</v>
      </c>
      <c r="AH305" s="11"/>
      <c r="AI305" s="110">
        <f t="shared" si="38"/>
        <v>0</v>
      </c>
      <c r="AJ305" s="111">
        <f t="shared" si="39"/>
        <v>0.17050000000000001</v>
      </c>
      <c r="AK305" s="108">
        <f t="shared" si="40"/>
        <v>0</v>
      </c>
    </row>
    <row r="306" spans="1:37" x14ac:dyDescent="0.35">
      <c r="A306" s="130" t="s">
        <v>416</v>
      </c>
      <c r="B306" s="19" t="s">
        <v>417</v>
      </c>
      <c r="C306" s="101" t="s">
        <v>432</v>
      </c>
      <c r="D306" s="102" t="s">
        <v>433</v>
      </c>
      <c r="E306" s="103" t="str">
        <f t="shared" si="33"/>
        <v>U022AT097</v>
      </c>
      <c r="F306" s="104" t="s">
        <v>411</v>
      </c>
      <c r="G306" s="105">
        <v>31</v>
      </c>
      <c r="H306" s="106"/>
      <c r="I306" s="107">
        <v>11.5</v>
      </c>
      <c r="J306" s="107">
        <v>0</v>
      </c>
      <c r="K306" s="108">
        <v>0</v>
      </c>
      <c r="L306" s="107">
        <v>11.5</v>
      </c>
      <c r="M306" s="108">
        <v>4.1400000000000006</v>
      </c>
      <c r="N306" s="107">
        <v>0</v>
      </c>
      <c r="O306" s="108">
        <v>0</v>
      </c>
      <c r="P306" s="107">
        <v>6</v>
      </c>
      <c r="Q306" s="108">
        <v>6.18</v>
      </c>
      <c r="R306" s="107">
        <v>1</v>
      </c>
      <c r="S306" s="108">
        <v>2.4900000000000002</v>
      </c>
      <c r="T306" s="107">
        <v>0</v>
      </c>
      <c r="U306" s="108">
        <v>0</v>
      </c>
      <c r="V306" s="107">
        <v>11.5</v>
      </c>
      <c r="W306" s="108">
        <v>1.38</v>
      </c>
      <c r="X306" s="107">
        <v>0</v>
      </c>
      <c r="Y306" s="108">
        <v>0</v>
      </c>
      <c r="Z306" s="107">
        <v>0</v>
      </c>
      <c r="AA306" s="108">
        <v>0</v>
      </c>
      <c r="AB306" s="107">
        <v>0</v>
      </c>
      <c r="AC306" s="108">
        <v>0.88</v>
      </c>
      <c r="AD306" s="107">
        <f t="shared" si="34"/>
        <v>15.070000000000002</v>
      </c>
      <c r="AE306" s="108">
        <f t="shared" si="35"/>
        <v>26.57</v>
      </c>
      <c r="AF306" s="109">
        <f t="shared" si="36"/>
        <v>0</v>
      </c>
      <c r="AG306" s="109">
        <f t="shared" si="37"/>
        <v>0</v>
      </c>
      <c r="AH306" s="11"/>
      <c r="AI306" s="110">
        <f t="shared" si="38"/>
        <v>0</v>
      </c>
      <c r="AJ306" s="111">
        <f t="shared" si="39"/>
        <v>0.1459</v>
      </c>
      <c r="AK306" s="108">
        <f t="shared" si="40"/>
        <v>0</v>
      </c>
    </row>
    <row r="307" spans="1:37" x14ac:dyDescent="0.35">
      <c r="A307" s="130" t="s">
        <v>418</v>
      </c>
      <c r="B307" s="19" t="s">
        <v>419</v>
      </c>
      <c r="C307" s="101" t="s">
        <v>432</v>
      </c>
      <c r="D307" s="102" t="s">
        <v>433</v>
      </c>
      <c r="E307" s="103" t="str">
        <f t="shared" si="33"/>
        <v>U022AT105</v>
      </c>
      <c r="F307" s="104" t="s">
        <v>411</v>
      </c>
      <c r="G307" s="105">
        <v>31</v>
      </c>
      <c r="H307" s="106"/>
      <c r="I307" s="107">
        <v>7.5</v>
      </c>
      <c r="J307" s="107">
        <v>0</v>
      </c>
      <c r="K307" s="108">
        <v>0</v>
      </c>
      <c r="L307" s="107">
        <v>7.5</v>
      </c>
      <c r="M307" s="108">
        <v>2.7</v>
      </c>
      <c r="N307" s="107">
        <v>0</v>
      </c>
      <c r="O307" s="108">
        <v>0</v>
      </c>
      <c r="P307" s="107">
        <v>5</v>
      </c>
      <c r="Q307" s="108">
        <v>5.15</v>
      </c>
      <c r="R307" s="107">
        <v>0</v>
      </c>
      <c r="S307" s="108">
        <v>0</v>
      </c>
      <c r="T307" s="107">
        <v>0</v>
      </c>
      <c r="U307" s="108">
        <v>0</v>
      </c>
      <c r="V307" s="107">
        <v>7.5</v>
      </c>
      <c r="W307" s="108">
        <v>0.9</v>
      </c>
      <c r="X307" s="107">
        <v>0</v>
      </c>
      <c r="Y307" s="108">
        <v>0</v>
      </c>
      <c r="Z307" s="107">
        <v>0</v>
      </c>
      <c r="AA307" s="108">
        <v>0</v>
      </c>
      <c r="AB307" s="107">
        <v>0</v>
      </c>
      <c r="AC307" s="108">
        <v>0.57999999999999996</v>
      </c>
      <c r="AD307" s="107">
        <f t="shared" si="34"/>
        <v>9.33</v>
      </c>
      <c r="AE307" s="108">
        <f t="shared" si="35"/>
        <v>16.829999999999998</v>
      </c>
      <c r="AF307" s="109">
        <f t="shared" si="36"/>
        <v>0</v>
      </c>
      <c r="AG307" s="109">
        <f t="shared" si="37"/>
        <v>0</v>
      </c>
      <c r="AH307" s="11"/>
      <c r="AI307" s="110">
        <f t="shared" si="38"/>
        <v>0</v>
      </c>
      <c r="AJ307" s="111">
        <f t="shared" si="39"/>
        <v>0.13650000000000001</v>
      </c>
      <c r="AK307" s="108">
        <f t="shared" si="40"/>
        <v>0</v>
      </c>
    </row>
    <row r="308" spans="1:37" x14ac:dyDescent="0.35">
      <c r="A308" s="130" t="s">
        <v>422</v>
      </c>
      <c r="B308" s="19" t="s">
        <v>423</v>
      </c>
      <c r="C308" s="101" t="s">
        <v>432</v>
      </c>
      <c r="D308" s="102" t="s">
        <v>433</v>
      </c>
      <c r="E308" s="103" t="str">
        <f t="shared" si="33"/>
        <v>U022AT131</v>
      </c>
      <c r="F308" s="104" t="s">
        <v>411</v>
      </c>
      <c r="G308" s="105">
        <v>31</v>
      </c>
      <c r="H308" s="106"/>
      <c r="I308" s="107">
        <v>6.5</v>
      </c>
      <c r="J308" s="107">
        <v>0</v>
      </c>
      <c r="K308" s="108">
        <v>0</v>
      </c>
      <c r="L308" s="107">
        <v>6.5</v>
      </c>
      <c r="M308" s="108">
        <v>2.34</v>
      </c>
      <c r="N308" s="107">
        <v>0</v>
      </c>
      <c r="O308" s="108">
        <v>0</v>
      </c>
      <c r="P308" s="107">
        <v>4</v>
      </c>
      <c r="Q308" s="108">
        <v>4.12</v>
      </c>
      <c r="R308" s="107">
        <v>0</v>
      </c>
      <c r="S308" s="108">
        <v>0</v>
      </c>
      <c r="T308" s="107">
        <v>0</v>
      </c>
      <c r="U308" s="108">
        <v>0</v>
      </c>
      <c r="V308" s="107">
        <v>6.5</v>
      </c>
      <c r="W308" s="108">
        <v>0.78</v>
      </c>
      <c r="X308" s="107">
        <v>0</v>
      </c>
      <c r="Y308" s="108">
        <v>0</v>
      </c>
      <c r="Z308" s="107">
        <v>0</v>
      </c>
      <c r="AA308" s="108">
        <v>0</v>
      </c>
      <c r="AB308" s="107">
        <v>0</v>
      </c>
      <c r="AC308" s="108">
        <v>0.5</v>
      </c>
      <c r="AD308" s="107">
        <f t="shared" si="34"/>
        <v>7.74</v>
      </c>
      <c r="AE308" s="108">
        <f t="shared" si="35"/>
        <v>14.24</v>
      </c>
      <c r="AF308" s="109">
        <f t="shared" si="36"/>
        <v>0</v>
      </c>
      <c r="AG308" s="109">
        <f t="shared" si="37"/>
        <v>0</v>
      </c>
      <c r="AH308" s="11"/>
      <c r="AI308" s="110">
        <f t="shared" si="38"/>
        <v>0</v>
      </c>
      <c r="AJ308" s="111">
        <f t="shared" si="39"/>
        <v>0.121</v>
      </c>
      <c r="AK308" s="108">
        <f t="shared" si="40"/>
        <v>0</v>
      </c>
    </row>
    <row r="309" spans="1:37" x14ac:dyDescent="0.35">
      <c r="A309" s="130" t="s">
        <v>424</v>
      </c>
      <c r="B309" s="19" t="s">
        <v>425</v>
      </c>
      <c r="C309" s="101" t="s">
        <v>432</v>
      </c>
      <c r="D309" s="102" t="s">
        <v>433</v>
      </c>
      <c r="E309" s="103" t="str">
        <f t="shared" si="33"/>
        <v>U022AT139</v>
      </c>
      <c r="F309" s="104" t="s">
        <v>411</v>
      </c>
      <c r="G309" s="105">
        <v>31</v>
      </c>
      <c r="H309" s="106"/>
      <c r="I309" s="107">
        <v>82.669999999999987</v>
      </c>
      <c r="J309" s="107">
        <v>0</v>
      </c>
      <c r="K309" s="108">
        <v>0</v>
      </c>
      <c r="L309" s="107">
        <v>82.669999999999987</v>
      </c>
      <c r="M309" s="108">
        <v>29.759999999999998</v>
      </c>
      <c r="N309" s="107">
        <v>0</v>
      </c>
      <c r="O309" s="108">
        <v>0</v>
      </c>
      <c r="P309" s="107">
        <v>47</v>
      </c>
      <c r="Q309" s="108">
        <v>48.41</v>
      </c>
      <c r="R309" s="107">
        <v>0</v>
      </c>
      <c r="S309" s="108">
        <v>0</v>
      </c>
      <c r="T309" s="107">
        <v>0</v>
      </c>
      <c r="U309" s="108">
        <v>0</v>
      </c>
      <c r="V309" s="107">
        <v>82.669999999999987</v>
      </c>
      <c r="W309" s="108">
        <v>9.92</v>
      </c>
      <c r="X309" s="107">
        <v>0</v>
      </c>
      <c r="Y309" s="108">
        <v>0</v>
      </c>
      <c r="Z309" s="107">
        <v>0</v>
      </c>
      <c r="AA309" s="108">
        <v>0</v>
      </c>
      <c r="AB309" s="107">
        <v>0</v>
      </c>
      <c r="AC309" s="108">
        <v>6.35</v>
      </c>
      <c r="AD309" s="107">
        <f t="shared" si="34"/>
        <v>94.439999999999984</v>
      </c>
      <c r="AE309" s="108">
        <f t="shared" si="35"/>
        <v>177.10999999999996</v>
      </c>
      <c r="AF309" s="109">
        <f t="shared" si="36"/>
        <v>0</v>
      </c>
      <c r="AG309" s="109">
        <f t="shared" si="37"/>
        <v>0</v>
      </c>
      <c r="AH309" s="11"/>
      <c r="AI309" s="110">
        <f t="shared" si="38"/>
        <v>0</v>
      </c>
      <c r="AJ309" s="111">
        <f t="shared" si="39"/>
        <v>0.1565</v>
      </c>
      <c r="AK309" s="108">
        <f t="shared" si="40"/>
        <v>0</v>
      </c>
    </row>
    <row r="310" spans="1:37" x14ac:dyDescent="0.35">
      <c r="A310" s="130" t="s">
        <v>430</v>
      </c>
      <c r="B310" s="19" t="s">
        <v>431</v>
      </c>
      <c r="C310" s="101" t="s">
        <v>432</v>
      </c>
      <c r="D310" s="102" t="s">
        <v>433</v>
      </c>
      <c r="E310" s="103" t="str">
        <f t="shared" si="33"/>
        <v>U022AT231</v>
      </c>
      <c r="F310" s="104" t="s">
        <v>411</v>
      </c>
      <c r="G310" s="105">
        <v>31</v>
      </c>
      <c r="H310" s="106"/>
      <c r="I310" s="107">
        <v>8</v>
      </c>
      <c r="J310" s="107">
        <v>0</v>
      </c>
      <c r="K310" s="108">
        <v>0</v>
      </c>
      <c r="L310" s="107">
        <v>8</v>
      </c>
      <c r="M310" s="108">
        <v>2.88</v>
      </c>
      <c r="N310" s="107">
        <v>0</v>
      </c>
      <c r="O310" s="108">
        <v>0</v>
      </c>
      <c r="P310" s="107">
        <v>5</v>
      </c>
      <c r="Q310" s="108">
        <v>5.15</v>
      </c>
      <c r="R310" s="107">
        <v>0</v>
      </c>
      <c r="S310" s="108">
        <v>0</v>
      </c>
      <c r="T310" s="107">
        <v>0</v>
      </c>
      <c r="U310" s="108">
        <v>0</v>
      </c>
      <c r="V310" s="107">
        <v>8</v>
      </c>
      <c r="W310" s="108">
        <v>0.96</v>
      </c>
      <c r="X310" s="107">
        <v>0</v>
      </c>
      <c r="Y310" s="108">
        <v>0</v>
      </c>
      <c r="Z310" s="107">
        <v>0</v>
      </c>
      <c r="AA310" s="108">
        <v>0</v>
      </c>
      <c r="AB310" s="107">
        <v>0</v>
      </c>
      <c r="AC310" s="108">
        <v>0.61</v>
      </c>
      <c r="AD310" s="107">
        <f t="shared" si="34"/>
        <v>9.6000000000000014</v>
      </c>
      <c r="AE310" s="108">
        <f t="shared" si="35"/>
        <v>17.600000000000001</v>
      </c>
      <c r="AF310" s="109">
        <f t="shared" si="36"/>
        <v>0</v>
      </c>
      <c r="AG310" s="109">
        <f t="shared" si="37"/>
        <v>0</v>
      </c>
      <c r="AH310" s="11"/>
      <c r="AI310" s="110">
        <f t="shared" si="38"/>
        <v>0</v>
      </c>
      <c r="AJ310" s="111">
        <f t="shared" si="39"/>
        <v>0.16009999999999999</v>
      </c>
      <c r="AK310" s="108">
        <f t="shared" si="40"/>
        <v>0</v>
      </c>
    </row>
    <row r="311" spans="1:37" x14ac:dyDescent="0.35">
      <c r="A311" s="159" t="s">
        <v>432</v>
      </c>
      <c r="B311" s="160" t="s">
        <v>434</v>
      </c>
      <c r="C311" s="161" t="s">
        <v>432</v>
      </c>
      <c r="D311" s="162" t="s">
        <v>434</v>
      </c>
      <c r="E311" s="163" t="str">
        <f t="shared" si="33"/>
        <v>U022AU022A</v>
      </c>
      <c r="F311" s="164" t="s">
        <v>411</v>
      </c>
      <c r="G311" s="165">
        <v>31</v>
      </c>
      <c r="H311" s="1"/>
      <c r="I311" s="166">
        <v>0</v>
      </c>
      <c r="J311" s="166">
        <v>0</v>
      </c>
      <c r="K311" s="167">
        <v>0</v>
      </c>
      <c r="L311" s="166">
        <v>0</v>
      </c>
      <c r="M311" s="167">
        <v>0</v>
      </c>
      <c r="N311" s="166">
        <v>0</v>
      </c>
      <c r="O311" s="167">
        <v>0</v>
      </c>
      <c r="P311" s="166">
        <v>0</v>
      </c>
      <c r="Q311" s="167">
        <v>0</v>
      </c>
      <c r="R311" s="166">
        <v>0</v>
      </c>
      <c r="S311" s="167">
        <v>0</v>
      </c>
      <c r="T311" s="166">
        <v>0</v>
      </c>
      <c r="U311" s="167">
        <v>0</v>
      </c>
      <c r="V311" s="166">
        <v>0</v>
      </c>
      <c r="W311" s="167">
        <v>0</v>
      </c>
      <c r="X311" s="166">
        <v>0</v>
      </c>
      <c r="Y311" s="167">
        <v>0</v>
      </c>
      <c r="Z311" s="166">
        <v>0</v>
      </c>
      <c r="AA311" s="167">
        <v>0</v>
      </c>
      <c r="AB311" s="166">
        <v>239</v>
      </c>
      <c r="AC311" s="167">
        <v>0</v>
      </c>
      <c r="AD311" s="166">
        <f t="shared" si="34"/>
        <v>0</v>
      </c>
      <c r="AE311" s="167">
        <f t="shared" si="35"/>
        <v>0</v>
      </c>
      <c r="AF311" s="168">
        <f t="shared" si="36"/>
        <v>249.03</v>
      </c>
      <c r="AG311" s="168">
        <f t="shared" si="37"/>
        <v>466.78</v>
      </c>
      <c r="AH311" s="11"/>
      <c r="AI311" s="169">
        <f t="shared" si="38"/>
        <v>0</v>
      </c>
      <c r="AJ311" s="169">
        <f t="shared" si="39"/>
        <v>0</v>
      </c>
      <c r="AK311" s="167">
        <f t="shared" si="40"/>
        <v>0</v>
      </c>
    </row>
    <row r="312" spans="1:37" x14ac:dyDescent="0.35">
      <c r="A312" s="130" t="s">
        <v>407</v>
      </c>
      <c r="B312" s="19" t="s">
        <v>408</v>
      </c>
      <c r="C312" s="101" t="s">
        <v>435</v>
      </c>
      <c r="D312" s="102" t="s">
        <v>436</v>
      </c>
      <c r="E312" s="103" t="str">
        <f t="shared" si="33"/>
        <v>U022BT030</v>
      </c>
      <c r="F312" s="104" t="s">
        <v>222</v>
      </c>
      <c r="G312" s="105">
        <v>31</v>
      </c>
      <c r="H312" s="106"/>
      <c r="I312" s="107">
        <v>43.78</v>
      </c>
      <c r="J312" s="107">
        <v>0</v>
      </c>
      <c r="K312" s="108">
        <v>0</v>
      </c>
      <c r="L312" s="107">
        <v>0</v>
      </c>
      <c r="M312" s="108">
        <v>0</v>
      </c>
      <c r="N312" s="107">
        <v>43.78</v>
      </c>
      <c r="O312" s="108">
        <v>17.079999999999998</v>
      </c>
      <c r="P312" s="107">
        <v>36.9</v>
      </c>
      <c r="Q312" s="108">
        <v>38.01</v>
      </c>
      <c r="R312" s="107">
        <v>0</v>
      </c>
      <c r="S312" s="108">
        <v>0</v>
      </c>
      <c r="T312" s="107">
        <v>0</v>
      </c>
      <c r="U312" s="108">
        <v>0</v>
      </c>
      <c r="V312" s="107">
        <v>43.78</v>
      </c>
      <c r="W312" s="108">
        <v>5.25</v>
      </c>
      <c r="X312" s="107">
        <v>0</v>
      </c>
      <c r="Y312" s="108">
        <v>0</v>
      </c>
      <c r="Z312" s="107">
        <v>0</v>
      </c>
      <c r="AA312" s="108">
        <v>0</v>
      </c>
      <c r="AB312" s="107">
        <v>0</v>
      </c>
      <c r="AC312" s="108">
        <v>0</v>
      </c>
      <c r="AD312" s="107">
        <f t="shared" si="34"/>
        <v>60.339999999999996</v>
      </c>
      <c r="AE312" s="108">
        <f t="shared" si="35"/>
        <v>104.12</v>
      </c>
      <c r="AF312" s="109">
        <f t="shared" si="36"/>
        <v>0</v>
      </c>
      <c r="AG312" s="109">
        <f t="shared" si="37"/>
        <v>0</v>
      </c>
      <c r="AH312" s="11"/>
      <c r="AI312" s="110">
        <f t="shared" si="38"/>
        <v>0</v>
      </c>
      <c r="AJ312" s="111">
        <f t="shared" si="39"/>
        <v>0.29199999999999998</v>
      </c>
      <c r="AK312" s="108">
        <f t="shared" si="40"/>
        <v>0</v>
      </c>
    </row>
    <row r="313" spans="1:37" x14ac:dyDescent="0.35">
      <c r="A313" s="130" t="s">
        <v>409</v>
      </c>
      <c r="B313" s="19" t="s">
        <v>410</v>
      </c>
      <c r="C313" s="101" t="s">
        <v>435</v>
      </c>
      <c r="D313" s="102" t="s">
        <v>436</v>
      </c>
      <c r="E313" s="103" t="str">
        <f t="shared" si="33"/>
        <v>U022BT044</v>
      </c>
      <c r="F313" s="104" t="s">
        <v>411</v>
      </c>
      <c r="G313" s="105">
        <v>31</v>
      </c>
      <c r="H313" s="106"/>
      <c r="I313" s="107">
        <v>33.369999999999997</v>
      </c>
      <c r="J313" s="107">
        <v>0</v>
      </c>
      <c r="K313" s="108">
        <v>0</v>
      </c>
      <c r="L313" s="107">
        <v>0</v>
      </c>
      <c r="M313" s="108">
        <v>0</v>
      </c>
      <c r="N313" s="107">
        <v>33.369999999999997</v>
      </c>
      <c r="O313" s="108">
        <v>13.01</v>
      </c>
      <c r="P313" s="107">
        <v>17.37</v>
      </c>
      <c r="Q313" s="108">
        <v>17.89</v>
      </c>
      <c r="R313" s="107">
        <v>0</v>
      </c>
      <c r="S313" s="108">
        <v>0</v>
      </c>
      <c r="T313" s="107">
        <v>0</v>
      </c>
      <c r="U313" s="108">
        <v>0</v>
      </c>
      <c r="V313" s="107">
        <v>33.369999999999997</v>
      </c>
      <c r="W313" s="108">
        <v>4</v>
      </c>
      <c r="X313" s="107">
        <v>0</v>
      </c>
      <c r="Y313" s="108">
        <v>0</v>
      </c>
      <c r="Z313" s="107">
        <v>0</v>
      </c>
      <c r="AA313" s="108">
        <v>0</v>
      </c>
      <c r="AB313" s="107">
        <v>0</v>
      </c>
      <c r="AC313" s="108">
        <v>0</v>
      </c>
      <c r="AD313" s="107">
        <f t="shared" si="34"/>
        <v>34.9</v>
      </c>
      <c r="AE313" s="108">
        <f t="shared" si="35"/>
        <v>68.27</v>
      </c>
      <c r="AF313" s="109">
        <f t="shared" si="36"/>
        <v>0</v>
      </c>
      <c r="AG313" s="109">
        <f t="shared" si="37"/>
        <v>0</v>
      </c>
      <c r="AH313" s="11"/>
      <c r="AI313" s="110">
        <f t="shared" si="38"/>
        <v>0</v>
      </c>
      <c r="AJ313" s="111">
        <f t="shared" si="39"/>
        <v>0.23019999999999999</v>
      </c>
      <c r="AK313" s="108">
        <f t="shared" si="40"/>
        <v>0</v>
      </c>
    </row>
    <row r="314" spans="1:37" x14ac:dyDescent="0.35">
      <c r="A314" s="130" t="s">
        <v>414</v>
      </c>
      <c r="B314" s="19" t="s">
        <v>415</v>
      </c>
      <c r="C314" s="101" t="s">
        <v>435</v>
      </c>
      <c r="D314" s="102" t="s">
        <v>436</v>
      </c>
      <c r="E314" s="103" t="str">
        <f t="shared" si="33"/>
        <v>U022BT058</v>
      </c>
      <c r="F314" s="104" t="s">
        <v>411</v>
      </c>
      <c r="G314" s="105">
        <v>31</v>
      </c>
      <c r="H314" s="106"/>
      <c r="I314" s="107">
        <v>197.21</v>
      </c>
      <c r="J314" s="107">
        <v>0</v>
      </c>
      <c r="K314" s="108">
        <v>0</v>
      </c>
      <c r="L314" s="107">
        <v>0</v>
      </c>
      <c r="M314" s="108">
        <v>0</v>
      </c>
      <c r="N314" s="107">
        <v>197.21</v>
      </c>
      <c r="O314" s="108">
        <v>76.92</v>
      </c>
      <c r="P314" s="107">
        <v>109.65</v>
      </c>
      <c r="Q314" s="108">
        <v>112.94</v>
      </c>
      <c r="R314" s="107">
        <v>0</v>
      </c>
      <c r="S314" s="108">
        <v>0</v>
      </c>
      <c r="T314" s="107">
        <v>0</v>
      </c>
      <c r="U314" s="108">
        <v>0</v>
      </c>
      <c r="V314" s="107">
        <v>197.21</v>
      </c>
      <c r="W314" s="108">
        <v>23.67</v>
      </c>
      <c r="X314" s="107">
        <v>0</v>
      </c>
      <c r="Y314" s="108">
        <v>0</v>
      </c>
      <c r="Z314" s="107">
        <v>0</v>
      </c>
      <c r="AA314" s="108">
        <v>0</v>
      </c>
      <c r="AB314" s="107">
        <v>0</v>
      </c>
      <c r="AC314" s="108">
        <v>0</v>
      </c>
      <c r="AD314" s="107">
        <f t="shared" si="34"/>
        <v>213.53000000000003</v>
      </c>
      <c r="AE314" s="108">
        <f t="shared" si="35"/>
        <v>410.74</v>
      </c>
      <c r="AF314" s="109">
        <f t="shared" si="36"/>
        <v>0</v>
      </c>
      <c r="AG314" s="109">
        <f t="shared" si="37"/>
        <v>0</v>
      </c>
      <c r="AH314" s="11"/>
      <c r="AI314" s="110">
        <f t="shared" si="38"/>
        <v>0</v>
      </c>
      <c r="AJ314" s="111">
        <f t="shared" si="39"/>
        <v>0.32669999999999999</v>
      </c>
      <c r="AK314" s="108">
        <f t="shared" si="40"/>
        <v>0</v>
      </c>
    </row>
    <row r="315" spans="1:37" x14ac:dyDescent="0.35">
      <c r="A315" s="130" t="s">
        <v>416</v>
      </c>
      <c r="B315" s="19" t="s">
        <v>417</v>
      </c>
      <c r="C315" s="101" t="s">
        <v>435</v>
      </c>
      <c r="D315" s="102" t="s">
        <v>436</v>
      </c>
      <c r="E315" s="103" t="str">
        <f t="shared" si="33"/>
        <v>U022BT097</v>
      </c>
      <c r="F315" s="104" t="s">
        <v>411</v>
      </c>
      <c r="G315" s="105">
        <v>31</v>
      </c>
      <c r="H315" s="106"/>
      <c r="I315" s="107">
        <v>17.05</v>
      </c>
      <c r="J315" s="107">
        <v>0</v>
      </c>
      <c r="K315" s="108">
        <v>0</v>
      </c>
      <c r="L315" s="107">
        <v>0</v>
      </c>
      <c r="M315" s="108">
        <v>0</v>
      </c>
      <c r="N315" s="107">
        <v>17.05</v>
      </c>
      <c r="O315" s="108">
        <v>6.65</v>
      </c>
      <c r="P315" s="107">
        <v>11.1</v>
      </c>
      <c r="Q315" s="108">
        <v>11.43</v>
      </c>
      <c r="R315" s="107">
        <v>4</v>
      </c>
      <c r="S315" s="108">
        <v>9.9600000000000009</v>
      </c>
      <c r="T315" s="107">
        <v>0</v>
      </c>
      <c r="U315" s="108">
        <v>0</v>
      </c>
      <c r="V315" s="107">
        <v>17.05</v>
      </c>
      <c r="W315" s="108">
        <v>2.0499999999999998</v>
      </c>
      <c r="X315" s="107">
        <v>0</v>
      </c>
      <c r="Y315" s="108">
        <v>0</v>
      </c>
      <c r="Z315" s="107">
        <v>0</v>
      </c>
      <c r="AA315" s="108">
        <v>0</v>
      </c>
      <c r="AB315" s="107">
        <v>0</v>
      </c>
      <c r="AC315" s="108">
        <v>0</v>
      </c>
      <c r="AD315" s="107">
        <f t="shared" si="34"/>
        <v>30.09</v>
      </c>
      <c r="AE315" s="108">
        <f t="shared" si="35"/>
        <v>47.14</v>
      </c>
      <c r="AF315" s="109">
        <f t="shared" si="36"/>
        <v>0</v>
      </c>
      <c r="AG315" s="109">
        <f t="shared" si="37"/>
        <v>0</v>
      </c>
      <c r="AH315" s="11"/>
      <c r="AI315" s="110">
        <f t="shared" si="38"/>
        <v>0</v>
      </c>
      <c r="AJ315" s="111">
        <f t="shared" si="39"/>
        <v>0.25879999999999997</v>
      </c>
      <c r="AK315" s="108">
        <f t="shared" si="40"/>
        <v>0</v>
      </c>
    </row>
    <row r="316" spans="1:37" x14ac:dyDescent="0.35">
      <c r="A316" s="130" t="s">
        <v>418</v>
      </c>
      <c r="B316" s="19" t="s">
        <v>419</v>
      </c>
      <c r="C316" s="101" t="s">
        <v>435</v>
      </c>
      <c r="D316" s="102" t="s">
        <v>436</v>
      </c>
      <c r="E316" s="103" t="str">
        <f t="shared" si="33"/>
        <v>U022BT105</v>
      </c>
      <c r="F316" s="104" t="s">
        <v>411</v>
      </c>
      <c r="G316" s="105">
        <v>31</v>
      </c>
      <c r="H316" s="106"/>
      <c r="I316" s="107">
        <v>18</v>
      </c>
      <c r="J316" s="107">
        <v>0</v>
      </c>
      <c r="K316" s="108">
        <v>0</v>
      </c>
      <c r="L316" s="107">
        <v>0</v>
      </c>
      <c r="M316" s="108">
        <v>0</v>
      </c>
      <c r="N316" s="107">
        <v>18</v>
      </c>
      <c r="O316" s="108">
        <v>7.03</v>
      </c>
      <c r="P316" s="107">
        <v>6</v>
      </c>
      <c r="Q316" s="108">
        <v>6.18</v>
      </c>
      <c r="R316" s="107">
        <v>0</v>
      </c>
      <c r="S316" s="108">
        <v>0</v>
      </c>
      <c r="T316" s="107">
        <v>0</v>
      </c>
      <c r="U316" s="108">
        <v>0</v>
      </c>
      <c r="V316" s="107">
        <v>18</v>
      </c>
      <c r="W316" s="108">
        <v>2.16</v>
      </c>
      <c r="X316" s="107">
        <v>0</v>
      </c>
      <c r="Y316" s="108">
        <v>0</v>
      </c>
      <c r="Z316" s="107">
        <v>0</v>
      </c>
      <c r="AA316" s="108">
        <v>0</v>
      </c>
      <c r="AB316" s="107">
        <v>0</v>
      </c>
      <c r="AC316" s="108">
        <v>0</v>
      </c>
      <c r="AD316" s="107">
        <f t="shared" si="34"/>
        <v>15.370000000000001</v>
      </c>
      <c r="AE316" s="108">
        <f t="shared" si="35"/>
        <v>33.370000000000005</v>
      </c>
      <c r="AF316" s="109">
        <f t="shared" si="36"/>
        <v>0</v>
      </c>
      <c r="AG316" s="109">
        <f t="shared" si="37"/>
        <v>0</v>
      </c>
      <c r="AH316" s="11"/>
      <c r="AI316" s="110">
        <f t="shared" si="38"/>
        <v>0</v>
      </c>
      <c r="AJ316" s="111">
        <f t="shared" si="39"/>
        <v>0.27060000000000001</v>
      </c>
      <c r="AK316" s="108">
        <f t="shared" si="40"/>
        <v>0</v>
      </c>
    </row>
    <row r="317" spans="1:37" x14ac:dyDescent="0.35">
      <c r="A317" s="130" t="s">
        <v>420</v>
      </c>
      <c r="B317" s="19" t="s">
        <v>421</v>
      </c>
      <c r="C317" s="101" t="s">
        <v>435</v>
      </c>
      <c r="D317" s="102" t="s">
        <v>436</v>
      </c>
      <c r="E317" s="103" t="str">
        <f t="shared" si="33"/>
        <v>U022BT114</v>
      </c>
      <c r="F317" s="104" t="s">
        <v>411</v>
      </c>
      <c r="G317" s="105">
        <v>31</v>
      </c>
      <c r="H317" s="106"/>
      <c r="I317" s="107">
        <v>33.050000000000004</v>
      </c>
      <c r="J317" s="107">
        <v>0</v>
      </c>
      <c r="K317" s="108">
        <v>0</v>
      </c>
      <c r="L317" s="107">
        <v>0</v>
      </c>
      <c r="M317" s="108">
        <v>0</v>
      </c>
      <c r="N317" s="107">
        <v>33.050000000000004</v>
      </c>
      <c r="O317" s="108">
        <v>12.889999999999999</v>
      </c>
      <c r="P317" s="107">
        <v>12</v>
      </c>
      <c r="Q317" s="108">
        <v>12.36</v>
      </c>
      <c r="R317" s="107">
        <v>0</v>
      </c>
      <c r="S317" s="108">
        <v>0</v>
      </c>
      <c r="T317" s="107">
        <v>0</v>
      </c>
      <c r="U317" s="108">
        <v>0</v>
      </c>
      <c r="V317" s="107">
        <v>33.050000000000004</v>
      </c>
      <c r="W317" s="108">
        <v>3.97</v>
      </c>
      <c r="X317" s="107">
        <v>0</v>
      </c>
      <c r="Y317" s="108">
        <v>0</v>
      </c>
      <c r="Z317" s="107">
        <v>0</v>
      </c>
      <c r="AA317" s="108">
        <v>0</v>
      </c>
      <c r="AB317" s="107">
        <v>0</v>
      </c>
      <c r="AC317" s="108">
        <v>0</v>
      </c>
      <c r="AD317" s="107">
        <f t="shared" si="34"/>
        <v>29.22</v>
      </c>
      <c r="AE317" s="108">
        <f t="shared" si="35"/>
        <v>62.27</v>
      </c>
      <c r="AF317" s="109">
        <f t="shared" si="36"/>
        <v>0</v>
      </c>
      <c r="AG317" s="109">
        <f t="shared" si="37"/>
        <v>0</v>
      </c>
      <c r="AH317" s="11"/>
      <c r="AI317" s="110">
        <f t="shared" si="38"/>
        <v>0</v>
      </c>
      <c r="AJ317" s="111">
        <f t="shared" si="39"/>
        <v>0.25979999999999998</v>
      </c>
      <c r="AK317" s="108">
        <f t="shared" si="40"/>
        <v>0</v>
      </c>
    </row>
    <row r="318" spans="1:37" x14ac:dyDescent="0.35">
      <c r="A318" s="130" t="s">
        <v>422</v>
      </c>
      <c r="B318" s="19" t="s">
        <v>423</v>
      </c>
      <c r="C318" s="101" t="s">
        <v>435</v>
      </c>
      <c r="D318" s="102" t="s">
        <v>436</v>
      </c>
      <c r="E318" s="103" t="str">
        <f t="shared" si="33"/>
        <v>U022BT131</v>
      </c>
      <c r="F318" s="104" t="s">
        <v>411</v>
      </c>
      <c r="G318" s="105">
        <v>31</v>
      </c>
      <c r="H318" s="106"/>
      <c r="I318" s="107">
        <v>11.57</v>
      </c>
      <c r="J318" s="107">
        <v>0</v>
      </c>
      <c r="K318" s="108">
        <v>0</v>
      </c>
      <c r="L318" s="107">
        <v>0</v>
      </c>
      <c r="M318" s="108">
        <v>0</v>
      </c>
      <c r="N318" s="107">
        <v>11.57</v>
      </c>
      <c r="O318" s="108">
        <v>4.53</v>
      </c>
      <c r="P318" s="107">
        <v>8</v>
      </c>
      <c r="Q318" s="108">
        <v>8.24</v>
      </c>
      <c r="R318" s="107">
        <v>0</v>
      </c>
      <c r="S318" s="108">
        <v>0</v>
      </c>
      <c r="T318" s="107">
        <v>0</v>
      </c>
      <c r="U318" s="108">
        <v>0</v>
      </c>
      <c r="V318" s="107">
        <v>11.57</v>
      </c>
      <c r="W318" s="108">
        <v>1.39</v>
      </c>
      <c r="X318" s="107">
        <v>0</v>
      </c>
      <c r="Y318" s="108">
        <v>0</v>
      </c>
      <c r="Z318" s="107">
        <v>0</v>
      </c>
      <c r="AA318" s="108">
        <v>0</v>
      </c>
      <c r="AB318" s="107">
        <v>0</v>
      </c>
      <c r="AC318" s="108">
        <v>0</v>
      </c>
      <c r="AD318" s="107">
        <f t="shared" si="34"/>
        <v>14.16</v>
      </c>
      <c r="AE318" s="108">
        <f t="shared" si="35"/>
        <v>25.73</v>
      </c>
      <c r="AF318" s="109">
        <f t="shared" si="36"/>
        <v>0</v>
      </c>
      <c r="AG318" s="109">
        <f t="shared" si="37"/>
        <v>0</v>
      </c>
      <c r="AH318" s="11"/>
      <c r="AI318" s="110">
        <f t="shared" si="38"/>
        <v>0</v>
      </c>
      <c r="AJ318" s="111">
        <f t="shared" si="39"/>
        <v>0.21859999999999999</v>
      </c>
      <c r="AK318" s="108">
        <f t="shared" si="40"/>
        <v>0</v>
      </c>
    </row>
    <row r="319" spans="1:37" x14ac:dyDescent="0.35">
      <c r="A319" s="130" t="s">
        <v>424</v>
      </c>
      <c r="B319" s="19" t="s">
        <v>425</v>
      </c>
      <c r="C319" s="101" t="s">
        <v>435</v>
      </c>
      <c r="D319" s="102" t="s">
        <v>436</v>
      </c>
      <c r="E319" s="103" t="str">
        <f t="shared" si="33"/>
        <v>U022BT139</v>
      </c>
      <c r="F319" s="104" t="s">
        <v>411</v>
      </c>
      <c r="G319" s="105">
        <v>31</v>
      </c>
      <c r="H319" s="106"/>
      <c r="I319" s="107">
        <v>177.15</v>
      </c>
      <c r="J319" s="107">
        <v>0</v>
      </c>
      <c r="K319" s="108">
        <v>0</v>
      </c>
      <c r="L319" s="107">
        <v>0</v>
      </c>
      <c r="M319" s="108">
        <v>0</v>
      </c>
      <c r="N319" s="107">
        <v>177.15</v>
      </c>
      <c r="O319" s="108">
        <v>69.09</v>
      </c>
      <c r="P319" s="107">
        <v>107.8</v>
      </c>
      <c r="Q319" s="108">
        <v>111.03</v>
      </c>
      <c r="R319" s="107">
        <v>1</v>
      </c>
      <c r="S319" s="108">
        <v>2.4900000000000002</v>
      </c>
      <c r="T319" s="107">
        <v>0</v>
      </c>
      <c r="U319" s="108">
        <v>0</v>
      </c>
      <c r="V319" s="107">
        <v>177.15</v>
      </c>
      <c r="W319" s="108">
        <v>21.26</v>
      </c>
      <c r="X319" s="107">
        <v>0</v>
      </c>
      <c r="Y319" s="108">
        <v>0</v>
      </c>
      <c r="Z319" s="107">
        <v>0</v>
      </c>
      <c r="AA319" s="108">
        <v>0</v>
      </c>
      <c r="AB319" s="107">
        <v>0</v>
      </c>
      <c r="AC319" s="108">
        <v>0</v>
      </c>
      <c r="AD319" s="107">
        <f t="shared" si="34"/>
        <v>203.87</v>
      </c>
      <c r="AE319" s="108">
        <f t="shared" si="35"/>
        <v>381.02</v>
      </c>
      <c r="AF319" s="109">
        <f t="shared" si="36"/>
        <v>0</v>
      </c>
      <c r="AG319" s="109">
        <f t="shared" si="37"/>
        <v>0</v>
      </c>
      <c r="AH319" s="11"/>
      <c r="AI319" s="110">
        <f t="shared" si="38"/>
        <v>0</v>
      </c>
      <c r="AJ319" s="111">
        <f t="shared" si="39"/>
        <v>0.3367</v>
      </c>
      <c r="AK319" s="108">
        <f t="shared" si="40"/>
        <v>0</v>
      </c>
    </row>
    <row r="320" spans="1:37" x14ac:dyDescent="0.35">
      <c r="A320" s="130" t="s">
        <v>426</v>
      </c>
      <c r="B320" s="19" t="s">
        <v>427</v>
      </c>
      <c r="C320" s="101" t="s">
        <v>435</v>
      </c>
      <c r="D320" s="102" t="s">
        <v>436</v>
      </c>
      <c r="E320" s="103" t="str">
        <f t="shared" si="33"/>
        <v>U022BT140</v>
      </c>
      <c r="F320" s="104" t="s">
        <v>411</v>
      </c>
      <c r="G320" s="105">
        <v>31</v>
      </c>
      <c r="H320" s="106"/>
      <c r="I320" s="107">
        <v>58.43</v>
      </c>
      <c r="J320" s="107">
        <v>0</v>
      </c>
      <c r="K320" s="108">
        <v>0</v>
      </c>
      <c r="L320" s="107">
        <v>0</v>
      </c>
      <c r="M320" s="108">
        <v>0</v>
      </c>
      <c r="N320" s="107">
        <v>58.43</v>
      </c>
      <c r="O320" s="108">
        <v>22.78</v>
      </c>
      <c r="P320" s="107">
        <v>32.5</v>
      </c>
      <c r="Q320" s="108">
        <v>33.479999999999997</v>
      </c>
      <c r="R320" s="107">
        <v>0</v>
      </c>
      <c r="S320" s="108">
        <v>0</v>
      </c>
      <c r="T320" s="107">
        <v>0</v>
      </c>
      <c r="U320" s="108">
        <v>0</v>
      </c>
      <c r="V320" s="107">
        <v>58.43</v>
      </c>
      <c r="W320" s="108">
        <v>7.01</v>
      </c>
      <c r="X320" s="107">
        <v>0</v>
      </c>
      <c r="Y320" s="108">
        <v>0</v>
      </c>
      <c r="Z320" s="107">
        <v>0</v>
      </c>
      <c r="AA320" s="108">
        <v>0</v>
      </c>
      <c r="AB320" s="107">
        <v>0</v>
      </c>
      <c r="AC320" s="108">
        <v>0</v>
      </c>
      <c r="AD320" s="107">
        <f t="shared" si="34"/>
        <v>63.269999999999996</v>
      </c>
      <c r="AE320" s="108">
        <f t="shared" si="35"/>
        <v>121.69999999999999</v>
      </c>
      <c r="AF320" s="109">
        <f t="shared" si="36"/>
        <v>0</v>
      </c>
      <c r="AG320" s="109">
        <f t="shared" si="37"/>
        <v>0</v>
      </c>
      <c r="AH320" s="11"/>
      <c r="AI320" s="110">
        <f t="shared" si="38"/>
        <v>0</v>
      </c>
      <c r="AJ320" s="111">
        <f t="shared" si="39"/>
        <v>0.29420000000000002</v>
      </c>
      <c r="AK320" s="108">
        <f t="shared" si="40"/>
        <v>0</v>
      </c>
    </row>
    <row r="321" spans="1:37" x14ac:dyDescent="0.35">
      <c r="A321" s="130" t="s">
        <v>428</v>
      </c>
      <c r="B321" s="19" t="s">
        <v>429</v>
      </c>
      <c r="C321" s="101" t="s">
        <v>435</v>
      </c>
      <c r="D321" s="102" t="s">
        <v>436</v>
      </c>
      <c r="E321" s="103" t="str">
        <f t="shared" si="33"/>
        <v>U022BT209</v>
      </c>
      <c r="F321" s="104" t="s">
        <v>411</v>
      </c>
      <c r="G321" s="105">
        <v>31</v>
      </c>
      <c r="H321" s="106"/>
      <c r="I321" s="107">
        <v>74.69</v>
      </c>
      <c r="J321" s="107">
        <v>0</v>
      </c>
      <c r="K321" s="108">
        <v>0</v>
      </c>
      <c r="L321" s="107">
        <v>0</v>
      </c>
      <c r="M321" s="108">
        <v>0</v>
      </c>
      <c r="N321" s="107">
        <v>74.69</v>
      </c>
      <c r="O321" s="108">
        <v>29.14</v>
      </c>
      <c r="P321" s="107">
        <v>45.2</v>
      </c>
      <c r="Q321" s="108">
        <v>46.56</v>
      </c>
      <c r="R321" s="107">
        <v>0</v>
      </c>
      <c r="S321" s="108">
        <v>0</v>
      </c>
      <c r="T321" s="107">
        <v>0</v>
      </c>
      <c r="U321" s="108">
        <v>0</v>
      </c>
      <c r="V321" s="107">
        <v>74.69</v>
      </c>
      <c r="W321" s="108">
        <v>8.9600000000000009</v>
      </c>
      <c r="X321" s="107">
        <v>0</v>
      </c>
      <c r="Y321" s="108">
        <v>0</v>
      </c>
      <c r="Z321" s="107">
        <v>0</v>
      </c>
      <c r="AA321" s="108">
        <v>0</v>
      </c>
      <c r="AB321" s="107">
        <v>0</v>
      </c>
      <c r="AC321" s="108">
        <v>0</v>
      </c>
      <c r="AD321" s="107">
        <f t="shared" si="34"/>
        <v>84.66</v>
      </c>
      <c r="AE321" s="108">
        <f t="shared" si="35"/>
        <v>159.35</v>
      </c>
      <c r="AF321" s="109">
        <f t="shared" si="36"/>
        <v>0</v>
      </c>
      <c r="AG321" s="109">
        <f t="shared" si="37"/>
        <v>0</v>
      </c>
      <c r="AH321" s="11"/>
      <c r="AI321" s="110">
        <f t="shared" si="38"/>
        <v>0</v>
      </c>
      <c r="AJ321" s="111">
        <f t="shared" si="39"/>
        <v>0.29420000000000002</v>
      </c>
      <c r="AK321" s="108">
        <f t="shared" si="40"/>
        <v>0</v>
      </c>
    </row>
    <row r="322" spans="1:37" x14ac:dyDescent="0.35">
      <c r="A322" s="130" t="s">
        <v>430</v>
      </c>
      <c r="B322" s="19" t="s">
        <v>431</v>
      </c>
      <c r="C322" s="101" t="s">
        <v>435</v>
      </c>
      <c r="D322" s="102" t="s">
        <v>436</v>
      </c>
      <c r="E322" s="103" t="str">
        <f t="shared" si="33"/>
        <v>U022BT231</v>
      </c>
      <c r="F322" s="104" t="s">
        <v>411</v>
      </c>
      <c r="G322" s="105">
        <v>31</v>
      </c>
      <c r="H322" s="106"/>
      <c r="I322" s="107">
        <v>14.72</v>
      </c>
      <c r="J322" s="107">
        <v>0</v>
      </c>
      <c r="K322" s="108">
        <v>0</v>
      </c>
      <c r="L322" s="107">
        <v>0</v>
      </c>
      <c r="M322" s="108">
        <v>0</v>
      </c>
      <c r="N322" s="107">
        <v>14.72</v>
      </c>
      <c r="O322" s="108">
        <v>5.74</v>
      </c>
      <c r="P322" s="107">
        <v>8</v>
      </c>
      <c r="Q322" s="108">
        <v>8.24</v>
      </c>
      <c r="R322" s="107">
        <v>0</v>
      </c>
      <c r="S322" s="108">
        <v>0</v>
      </c>
      <c r="T322" s="107">
        <v>0</v>
      </c>
      <c r="U322" s="108">
        <v>0</v>
      </c>
      <c r="V322" s="107">
        <v>14.72</v>
      </c>
      <c r="W322" s="108">
        <v>1.77</v>
      </c>
      <c r="X322" s="107">
        <v>0</v>
      </c>
      <c r="Y322" s="108">
        <v>0</v>
      </c>
      <c r="Z322" s="107">
        <v>0</v>
      </c>
      <c r="AA322" s="108">
        <v>0</v>
      </c>
      <c r="AB322" s="107">
        <v>0</v>
      </c>
      <c r="AC322" s="108">
        <v>0</v>
      </c>
      <c r="AD322" s="107">
        <f t="shared" si="34"/>
        <v>15.75</v>
      </c>
      <c r="AE322" s="108">
        <f t="shared" si="35"/>
        <v>30.47</v>
      </c>
      <c r="AF322" s="109">
        <f t="shared" si="36"/>
        <v>0</v>
      </c>
      <c r="AG322" s="109">
        <f t="shared" si="37"/>
        <v>0</v>
      </c>
      <c r="AH322" s="11"/>
      <c r="AI322" s="110">
        <f t="shared" si="38"/>
        <v>0</v>
      </c>
      <c r="AJ322" s="111">
        <f t="shared" si="39"/>
        <v>0.2772</v>
      </c>
      <c r="AK322" s="108">
        <f t="shared" si="40"/>
        <v>0</v>
      </c>
    </row>
    <row r="323" spans="1:37" x14ac:dyDescent="0.35">
      <c r="A323" s="159" t="s">
        <v>435</v>
      </c>
      <c r="B323" s="160" t="s">
        <v>437</v>
      </c>
      <c r="C323" s="161" t="s">
        <v>435</v>
      </c>
      <c r="D323" s="162" t="s">
        <v>437</v>
      </c>
      <c r="E323" s="163" t="str">
        <f t="shared" si="33"/>
        <v>U022BU022B</v>
      </c>
      <c r="F323" s="164" t="s">
        <v>411</v>
      </c>
      <c r="G323" s="165">
        <v>31</v>
      </c>
      <c r="H323" s="1"/>
      <c r="I323" s="166">
        <v>0</v>
      </c>
      <c r="J323" s="166">
        <v>0</v>
      </c>
      <c r="K323" s="167">
        <v>0</v>
      </c>
      <c r="L323" s="166">
        <v>0</v>
      </c>
      <c r="M323" s="167">
        <v>0</v>
      </c>
      <c r="N323" s="166">
        <v>0</v>
      </c>
      <c r="O323" s="167">
        <v>0</v>
      </c>
      <c r="P323" s="166">
        <v>0</v>
      </c>
      <c r="Q323" s="167">
        <v>0</v>
      </c>
      <c r="R323" s="166">
        <v>0</v>
      </c>
      <c r="S323" s="167">
        <v>0</v>
      </c>
      <c r="T323" s="166">
        <v>0</v>
      </c>
      <c r="U323" s="167">
        <v>0</v>
      </c>
      <c r="V323" s="166">
        <v>0</v>
      </c>
      <c r="W323" s="167">
        <v>0</v>
      </c>
      <c r="X323" s="166">
        <v>0</v>
      </c>
      <c r="Y323" s="167">
        <v>0</v>
      </c>
      <c r="Z323" s="166">
        <v>0</v>
      </c>
      <c r="AA323" s="167">
        <v>0</v>
      </c>
      <c r="AB323" s="166">
        <v>0</v>
      </c>
      <c r="AC323" s="167">
        <v>0</v>
      </c>
      <c r="AD323" s="166">
        <f t="shared" si="34"/>
        <v>0</v>
      </c>
      <c r="AE323" s="167">
        <f t="shared" si="35"/>
        <v>0</v>
      </c>
      <c r="AF323" s="168">
        <f t="shared" si="36"/>
        <v>765.16</v>
      </c>
      <c r="AG323" s="168">
        <f t="shared" si="37"/>
        <v>1444.1799999999998</v>
      </c>
      <c r="AH323" s="11"/>
      <c r="AI323" s="169">
        <f t="shared" si="38"/>
        <v>0</v>
      </c>
      <c r="AJ323" s="169">
        <f t="shared" si="39"/>
        <v>0</v>
      </c>
      <c r="AK323" s="167">
        <f t="shared" si="40"/>
        <v>0</v>
      </c>
    </row>
    <row r="324" spans="1:37" x14ac:dyDescent="0.35">
      <c r="A324" s="13" t="s">
        <v>438</v>
      </c>
      <c r="B324" s="14" t="s">
        <v>439</v>
      </c>
      <c r="C324" s="92" t="s">
        <v>438</v>
      </c>
      <c r="D324" s="93" t="s">
        <v>439</v>
      </c>
      <c r="E324" s="94" t="str">
        <f t="shared" si="33"/>
        <v>T019T019</v>
      </c>
      <c r="F324" s="95" t="s">
        <v>164</v>
      </c>
      <c r="G324" s="96">
        <v>32</v>
      </c>
      <c r="H324" s="1"/>
      <c r="I324" s="82">
        <v>0</v>
      </c>
      <c r="J324" s="82">
        <v>0</v>
      </c>
      <c r="K324" s="83">
        <v>0</v>
      </c>
      <c r="L324" s="82">
        <v>0</v>
      </c>
      <c r="M324" s="83">
        <v>0</v>
      </c>
      <c r="N324" s="82">
        <v>0</v>
      </c>
      <c r="O324" s="83">
        <v>0</v>
      </c>
      <c r="P324" s="82">
        <v>0</v>
      </c>
      <c r="Q324" s="83">
        <v>0</v>
      </c>
      <c r="R324" s="82">
        <v>0</v>
      </c>
      <c r="S324" s="83">
        <v>0</v>
      </c>
      <c r="T324" s="82">
        <v>0</v>
      </c>
      <c r="U324" s="83">
        <v>0</v>
      </c>
      <c r="V324" s="82">
        <v>0</v>
      </c>
      <c r="W324" s="83">
        <v>0</v>
      </c>
      <c r="X324" s="82">
        <v>0</v>
      </c>
      <c r="Y324" s="83">
        <v>0</v>
      </c>
      <c r="Z324" s="82">
        <v>0</v>
      </c>
      <c r="AA324" s="83">
        <v>0</v>
      </c>
      <c r="AB324" s="82">
        <v>0</v>
      </c>
      <c r="AC324" s="83">
        <v>0</v>
      </c>
      <c r="AD324" s="82">
        <f t="shared" si="34"/>
        <v>0</v>
      </c>
      <c r="AE324" s="83">
        <f t="shared" si="35"/>
        <v>0</v>
      </c>
      <c r="AF324" s="97">
        <f t="shared" si="36"/>
        <v>0</v>
      </c>
      <c r="AG324" s="97">
        <f t="shared" si="37"/>
        <v>0</v>
      </c>
      <c r="AH324" s="11"/>
      <c r="AI324" s="84">
        <f t="shared" si="38"/>
        <v>655.72</v>
      </c>
      <c r="AJ324" s="84">
        <f t="shared" si="39"/>
        <v>0</v>
      </c>
      <c r="AK324" s="98">
        <f t="shared" si="40"/>
        <v>1</v>
      </c>
    </row>
    <row r="325" spans="1:37" x14ac:dyDescent="0.35">
      <c r="A325" s="13" t="s">
        <v>440</v>
      </c>
      <c r="B325" s="14" t="s">
        <v>441</v>
      </c>
      <c r="C325" s="92" t="s">
        <v>440</v>
      </c>
      <c r="D325" s="93" t="s">
        <v>441</v>
      </c>
      <c r="E325" s="94" t="str">
        <f t="shared" si="33"/>
        <v>T039T039</v>
      </c>
      <c r="F325" s="95" t="s">
        <v>164</v>
      </c>
      <c r="G325" s="96">
        <v>32</v>
      </c>
      <c r="H325" s="1"/>
      <c r="I325" s="82">
        <v>0</v>
      </c>
      <c r="J325" s="82">
        <v>0</v>
      </c>
      <c r="K325" s="83">
        <v>0</v>
      </c>
      <c r="L325" s="82">
        <v>0</v>
      </c>
      <c r="M325" s="83">
        <v>0</v>
      </c>
      <c r="N325" s="82">
        <v>0</v>
      </c>
      <c r="O325" s="83">
        <v>0</v>
      </c>
      <c r="P325" s="82">
        <v>0</v>
      </c>
      <c r="Q325" s="83">
        <v>0</v>
      </c>
      <c r="R325" s="82">
        <v>0</v>
      </c>
      <c r="S325" s="83">
        <v>0</v>
      </c>
      <c r="T325" s="82">
        <v>0</v>
      </c>
      <c r="U325" s="83">
        <v>0</v>
      </c>
      <c r="V325" s="82">
        <v>0</v>
      </c>
      <c r="W325" s="83">
        <v>0</v>
      </c>
      <c r="X325" s="82">
        <v>0</v>
      </c>
      <c r="Y325" s="83">
        <v>0</v>
      </c>
      <c r="Z325" s="82">
        <v>0</v>
      </c>
      <c r="AA325" s="83">
        <v>0</v>
      </c>
      <c r="AB325" s="82">
        <v>0</v>
      </c>
      <c r="AC325" s="83">
        <v>0</v>
      </c>
      <c r="AD325" s="82">
        <f t="shared" si="34"/>
        <v>0</v>
      </c>
      <c r="AE325" s="83">
        <f t="shared" si="35"/>
        <v>0</v>
      </c>
      <c r="AF325" s="97">
        <f t="shared" si="36"/>
        <v>0</v>
      </c>
      <c r="AG325" s="97">
        <f t="shared" si="37"/>
        <v>0</v>
      </c>
      <c r="AH325" s="11"/>
      <c r="AI325" s="84">
        <f t="shared" si="38"/>
        <v>364.16999999999996</v>
      </c>
      <c r="AJ325" s="84">
        <f t="shared" si="39"/>
        <v>0</v>
      </c>
      <c r="AK325" s="98">
        <f t="shared" si="40"/>
        <v>1</v>
      </c>
    </row>
    <row r="326" spans="1:37" x14ac:dyDescent="0.35">
      <c r="A326" s="13" t="s">
        <v>442</v>
      </c>
      <c r="B326" s="14" t="s">
        <v>443</v>
      </c>
      <c r="C326" s="92" t="s">
        <v>442</v>
      </c>
      <c r="D326" s="93" t="s">
        <v>443</v>
      </c>
      <c r="E326" s="94" t="str">
        <f t="shared" si="33"/>
        <v>T065T065</v>
      </c>
      <c r="F326" s="95" t="s">
        <v>164</v>
      </c>
      <c r="G326" s="96">
        <v>32</v>
      </c>
      <c r="H326" s="1"/>
      <c r="I326" s="82">
        <v>0</v>
      </c>
      <c r="J326" s="82">
        <v>0</v>
      </c>
      <c r="K326" s="83">
        <v>0</v>
      </c>
      <c r="L326" s="82">
        <v>0</v>
      </c>
      <c r="M326" s="83">
        <v>0</v>
      </c>
      <c r="N326" s="82">
        <v>0</v>
      </c>
      <c r="O326" s="83">
        <v>0</v>
      </c>
      <c r="P326" s="82">
        <v>0</v>
      </c>
      <c r="Q326" s="83">
        <v>0</v>
      </c>
      <c r="R326" s="82">
        <v>0</v>
      </c>
      <c r="S326" s="83">
        <v>0</v>
      </c>
      <c r="T326" s="82">
        <v>0</v>
      </c>
      <c r="U326" s="83">
        <v>0</v>
      </c>
      <c r="V326" s="82">
        <v>0</v>
      </c>
      <c r="W326" s="83">
        <v>0</v>
      </c>
      <c r="X326" s="82">
        <v>0</v>
      </c>
      <c r="Y326" s="83">
        <v>0</v>
      </c>
      <c r="Z326" s="82">
        <v>0</v>
      </c>
      <c r="AA326" s="83">
        <v>0</v>
      </c>
      <c r="AB326" s="82">
        <v>0</v>
      </c>
      <c r="AC326" s="83">
        <v>0</v>
      </c>
      <c r="AD326" s="82">
        <f t="shared" si="34"/>
        <v>0</v>
      </c>
      <c r="AE326" s="83">
        <f t="shared" si="35"/>
        <v>0</v>
      </c>
      <c r="AF326" s="97">
        <f t="shared" si="36"/>
        <v>0</v>
      </c>
      <c r="AG326" s="97">
        <f t="shared" si="37"/>
        <v>0</v>
      </c>
      <c r="AH326" s="11"/>
      <c r="AI326" s="84">
        <f t="shared" si="38"/>
        <v>693.32999999999993</v>
      </c>
      <c r="AJ326" s="84">
        <f t="shared" si="39"/>
        <v>0</v>
      </c>
      <c r="AK326" s="98">
        <f t="shared" si="40"/>
        <v>1</v>
      </c>
    </row>
    <row r="327" spans="1:37" x14ac:dyDescent="0.35">
      <c r="A327" s="13" t="s">
        <v>444</v>
      </c>
      <c r="B327" s="14" t="s">
        <v>445</v>
      </c>
      <c r="C327" s="92" t="s">
        <v>444</v>
      </c>
      <c r="D327" s="93" t="s">
        <v>445</v>
      </c>
      <c r="E327" s="94" t="str">
        <f t="shared" si="33"/>
        <v>T124T124</v>
      </c>
      <c r="F327" s="95" t="s">
        <v>164</v>
      </c>
      <c r="G327" s="96">
        <v>32</v>
      </c>
      <c r="H327" s="1"/>
      <c r="I327" s="82">
        <v>0</v>
      </c>
      <c r="J327" s="82">
        <v>0</v>
      </c>
      <c r="K327" s="83">
        <v>0</v>
      </c>
      <c r="L327" s="82">
        <v>0</v>
      </c>
      <c r="M327" s="83">
        <v>0</v>
      </c>
      <c r="N327" s="82">
        <v>0</v>
      </c>
      <c r="O327" s="83">
        <v>0</v>
      </c>
      <c r="P327" s="82">
        <v>0</v>
      </c>
      <c r="Q327" s="83">
        <v>0</v>
      </c>
      <c r="R327" s="82">
        <v>0</v>
      </c>
      <c r="S327" s="83">
        <v>0</v>
      </c>
      <c r="T327" s="82">
        <v>0</v>
      </c>
      <c r="U327" s="83">
        <v>0</v>
      </c>
      <c r="V327" s="82">
        <v>0</v>
      </c>
      <c r="W327" s="83">
        <v>0</v>
      </c>
      <c r="X327" s="82">
        <v>0</v>
      </c>
      <c r="Y327" s="83">
        <v>0</v>
      </c>
      <c r="Z327" s="82">
        <v>0</v>
      </c>
      <c r="AA327" s="83">
        <v>0</v>
      </c>
      <c r="AB327" s="82">
        <v>0</v>
      </c>
      <c r="AC327" s="83">
        <v>0</v>
      </c>
      <c r="AD327" s="82">
        <f t="shared" si="34"/>
        <v>0</v>
      </c>
      <c r="AE327" s="83">
        <f t="shared" si="35"/>
        <v>0</v>
      </c>
      <c r="AF327" s="97">
        <f t="shared" si="36"/>
        <v>0</v>
      </c>
      <c r="AG327" s="97">
        <f t="shared" si="37"/>
        <v>0</v>
      </c>
      <c r="AH327" s="11"/>
      <c r="AI327" s="84">
        <f t="shared" si="38"/>
        <v>410.35</v>
      </c>
      <c r="AJ327" s="84">
        <f t="shared" si="39"/>
        <v>0</v>
      </c>
      <c r="AK327" s="98">
        <f t="shared" si="40"/>
        <v>1</v>
      </c>
    </row>
    <row r="328" spans="1:37" x14ac:dyDescent="0.35">
      <c r="A328" s="13" t="s">
        <v>446</v>
      </c>
      <c r="B328" s="14" t="s">
        <v>447</v>
      </c>
      <c r="C328" s="92" t="s">
        <v>446</v>
      </c>
      <c r="D328" s="93" t="s">
        <v>447</v>
      </c>
      <c r="E328" s="94" t="str">
        <f t="shared" si="33"/>
        <v>T254T254</v>
      </c>
      <c r="F328" s="95" t="s">
        <v>164</v>
      </c>
      <c r="G328" s="96">
        <v>32</v>
      </c>
      <c r="H328" s="1"/>
      <c r="I328" s="82">
        <v>0</v>
      </c>
      <c r="J328" s="82">
        <v>0</v>
      </c>
      <c r="K328" s="83">
        <v>0</v>
      </c>
      <c r="L328" s="82">
        <v>0</v>
      </c>
      <c r="M328" s="83">
        <v>0</v>
      </c>
      <c r="N328" s="82">
        <v>0</v>
      </c>
      <c r="O328" s="83">
        <v>0</v>
      </c>
      <c r="P328" s="82">
        <v>0</v>
      </c>
      <c r="Q328" s="83">
        <v>0</v>
      </c>
      <c r="R328" s="82">
        <v>0</v>
      </c>
      <c r="S328" s="83">
        <v>0</v>
      </c>
      <c r="T328" s="82">
        <v>0</v>
      </c>
      <c r="U328" s="83">
        <v>0</v>
      </c>
      <c r="V328" s="82">
        <v>0</v>
      </c>
      <c r="W328" s="83">
        <v>0</v>
      </c>
      <c r="X328" s="82">
        <v>0</v>
      </c>
      <c r="Y328" s="83">
        <v>0</v>
      </c>
      <c r="Z328" s="82">
        <v>0</v>
      </c>
      <c r="AA328" s="83">
        <v>0</v>
      </c>
      <c r="AB328" s="82">
        <v>0</v>
      </c>
      <c r="AC328" s="83">
        <v>0</v>
      </c>
      <c r="AD328" s="82">
        <f t="shared" si="34"/>
        <v>0</v>
      </c>
      <c r="AE328" s="83">
        <f t="shared" si="35"/>
        <v>0</v>
      </c>
      <c r="AF328" s="97">
        <f t="shared" si="36"/>
        <v>0</v>
      </c>
      <c r="AG328" s="97">
        <f t="shared" si="37"/>
        <v>0</v>
      </c>
      <c r="AH328" s="11"/>
      <c r="AI328" s="84">
        <f t="shared" si="38"/>
        <v>247.11</v>
      </c>
      <c r="AJ328" s="84">
        <f t="shared" si="39"/>
        <v>0</v>
      </c>
      <c r="AK328" s="98">
        <f t="shared" si="40"/>
        <v>1</v>
      </c>
    </row>
    <row r="329" spans="1:37" x14ac:dyDescent="0.35">
      <c r="A329" s="130" t="s">
        <v>438</v>
      </c>
      <c r="B329" s="19" t="s">
        <v>439</v>
      </c>
      <c r="C329" s="101" t="s">
        <v>448</v>
      </c>
      <c r="D329" s="102" t="s">
        <v>449</v>
      </c>
      <c r="E329" s="103" t="str">
        <f t="shared" si="33"/>
        <v>U092T019</v>
      </c>
      <c r="F329" s="104" t="s">
        <v>164</v>
      </c>
      <c r="G329" s="173">
        <v>32</v>
      </c>
      <c r="H329" s="174"/>
      <c r="I329" s="107">
        <v>351.63000000000005</v>
      </c>
      <c r="J329" s="107">
        <v>34.450000000000003</v>
      </c>
      <c r="K329" s="108">
        <v>-18.600000000000001</v>
      </c>
      <c r="L329" s="107">
        <v>79.430000000000007</v>
      </c>
      <c r="M329" s="108">
        <v>28.589999999999996</v>
      </c>
      <c r="N329" s="107">
        <v>103.04</v>
      </c>
      <c r="O329" s="108">
        <v>40.190000000000005</v>
      </c>
      <c r="P329" s="107">
        <v>182</v>
      </c>
      <c r="Q329" s="108">
        <v>187.46</v>
      </c>
      <c r="R329" s="107">
        <v>2</v>
      </c>
      <c r="S329" s="108">
        <v>4.9800000000000004</v>
      </c>
      <c r="T329" s="107">
        <v>0</v>
      </c>
      <c r="U329" s="108">
        <v>0</v>
      </c>
      <c r="V329" s="107">
        <v>351.63</v>
      </c>
      <c r="W329" s="108">
        <v>42.2</v>
      </c>
      <c r="X329" s="107">
        <v>0</v>
      </c>
      <c r="Y329" s="108">
        <v>0</v>
      </c>
      <c r="Z329" s="107">
        <v>0</v>
      </c>
      <c r="AA329" s="108">
        <v>13.08</v>
      </c>
      <c r="AB329" s="107">
        <v>0</v>
      </c>
      <c r="AC329" s="108">
        <v>6.19</v>
      </c>
      <c r="AD329" s="107">
        <f t="shared" si="34"/>
        <v>304.08999999999997</v>
      </c>
      <c r="AE329" s="108">
        <f t="shared" si="35"/>
        <v>655.72</v>
      </c>
      <c r="AF329" s="109">
        <f t="shared" si="36"/>
        <v>0</v>
      </c>
      <c r="AG329" s="109">
        <f t="shared" si="37"/>
        <v>0</v>
      </c>
      <c r="AH329" s="11"/>
      <c r="AI329" s="110">
        <f t="shared" si="38"/>
        <v>0</v>
      </c>
      <c r="AJ329" s="111">
        <f t="shared" si="39"/>
        <v>1</v>
      </c>
      <c r="AK329" s="108">
        <f t="shared" si="40"/>
        <v>0</v>
      </c>
    </row>
    <row r="330" spans="1:37" x14ac:dyDescent="0.35">
      <c r="A330" s="130" t="s">
        <v>440</v>
      </c>
      <c r="B330" s="19" t="s">
        <v>441</v>
      </c>
      <c r="C330" s="101" t="s">
        <v>448</v>
      </c>
      <c r="D330" s="102" t="s">
        <v>449</v>
      </c>
      <c r="E330" s="103" t="str">
        <f t="shared" si="33"/>
        <v>U092T039</v>
      </c>
      <c r="F330" s="104" t="s">
        <v>164</v>
      </c>
      <c r="G330" s="173">
        <v>32</v>
      </c>
      <c r="H330" s="174"/>
      <c r="I330" s="107">
        <v>208.55</v>
      </c>
      <c r="J330" s="107">
        <v>16</v>
      </c>
      <c r="K330" s="108">
        <v>-8.6399999999999988</v>
      </c>
      <c r="L330" s="107">
        <v>41.5</v>
      </c>
      <c r="M330" s="108">
        <v>14.940000000000001</v>
      </c>
      <c r="N330" s="107">
        <v>80.88</v>
      </c>
      <c r="O330" s="108">
        <v>31.549999999999997</v>
      </c>
      <c r="P330" s="107">
        <v>78.94</v>
      </c>
      <c r="Q330" s="108">
        <v>81.31</v>
      </c>
      <c r="R330" s="107">
        <v>0</v>
      </c>
      <c r="S330" s="108">
        <v>0</v>
      </c>
      <c r="T330" s="107">
        <v>0</v>
      </c>
      <c r="U330" s="108">
        <v>0</v>
      </c>
      <c r="V330" s="107">
        <v>208.55</v>
      </c>
      <c r="W330" s="108">
        <v>25.03</v>
      </c>
      <c r="X330" s="107">
        <v>0</v>
      </c>
      <c r="Y330" s="108">
        <v>0</v>
      </c>
      <c r="Z330" s="107">
        <v>0</v>
      </c>
      <c r="AA330" s="108">
        <v>7.76</v>
      </c>
      <c r="AB330" s="107">
        <v>0</v>
      </c>
      <c r="AC330" s="108">
        <v>3.67</v>
      </c>
      <c r="AD330" s="107">
        <f t="shared" si="34"/>
        <v>155.61999999999998</v>
      </c>
      <c r="AE330" s="108">
        <f t="shared" si="35"/>
        <v>364.16999999999996</v>
      </c>
      <c r="AF330" s="109">
        <f t="shared" si="36"/>
        <v>0</v>
      </c>
      <c r="AG330" s="109">
        <f t="shared" si="37"/>
        <v>0</v>
      </c>
      <c r="AH330" s="11"/>
      <c r="AI330" s="110">
        <f t="shared" si="38"/>
        <v>0</v>
      </c>
      <c r="AJ330" s="111">
        <f t="shared" si="39"/>
        <v>1</v>
      </c>
      <c r="AK330" s="108">
        <f t="shared" si="40"/>
        <v>0</v>
      </c>
    </row>
    <row r="331" spans="1:37" x14ac:dyDescent="0.35">
      <c r="A331" s="130" t="s">
        <v>442</v>
      </c>
      <c r="B331" s="19" t="s">
        <v>443</v>
      </c>
      <c r="C331" s="101" t="s">
        <v>448</v>
      </c>
      <c r="D331" s="102" t="s">
        <v>449</v>
      </c>
      <c r="E331" s="103" t="str">
        <f t="shared" si="33"/>
        <v>U092T065</v>
      </c>
      <c r="F331" s="104" t="s">
        <v>164</v>
      </c>
      <c r="G331" s="105">
        <v>32</v>
      </c>
      <c r="H331" s="106"/>
      <c r="I331" s="107">
        <v>398.13</v>
      </c>
      <c r="J331" s="107">
        <v>33.380000000000003</v>
      </c>
      <c r="K331" s="108">
        <v>-18.03</v>
      </c>
      <c r="L331" s="107">
        <v>104.45</v>
      </c>
      <c r="M331" s="108">
        <v>37.6</v>
      </c>
      <c r="N331" s="107">
        <v>118.11</v>
      </c>
      <c r="O331" s="108">
        <v>46.07</v>
      </c>
      <c r="P331" s="107">
        <v>138.38</v>
      </c>
      <c r="Q331" s="108">
        <v>142.53</v>
      </c>
      <c r="R331" s="107">
        <v>7</v>
      </c>
      <c r="S331" s="108">
        <v>17.43</v>
      </c>
      <c r="T331" s="107">
        <v>0</v>
      </c>
      <c r="U331" s="108">
        <v>0</v>
      </c>
      <c r="V331" s="107">
        <v>398.13</v>
      </c>
      <c r="W331" s="108">
        <v>47.78</v>
      </c>
      <c r="X331" s="107">
        <v>0</v>
      </c>
      <c r="Y331" s="108">
        <v>0</v>
      </c>
      <c r="Z331" s="107">
        <v>0</v>
      </c>
      <c r="AA331" s="108">
        <v>14.81</v>
      </c>
      <c r="AB331" s="107">
        <v>0</v>
      </c>
      <c r="AC331" s="108">
        <v>7.01</v>
      </c>
      <c r="AD331" s="107">
        <f t="shared" si="34"/>
        <v>295.2</v>
      </c>
      <c r="AE331" s="108">
        <f t="shared" si="35"/>
        <v>693.32999999999993</v>
      </c>
      <c r="AF331" s="109">
        <f t="shared" si="36"/>
        <v>0</v>
      </c>
      <c r="AG331" s="109">
        <f t="shared" si="37"/>
        <v>0</v>
      </c>
      <c r="AH331" s="11"/>
      <c r="AI331" s="110">
        <f t="shared" si="38"/>
        <v>0</v>
      </c>
      <c r="AJ331" s="111">
        <f t="shared" si="39"/>
        <v>1</v>
      </c>
      <c r="AK331" s="108">
        <f t="shared" si="40"/>
        <v>0</v>
      </c>
    </row>
    <row r="332" spans="1:37" x14ac:dyDescent="0.35">
      <c r="A332" s="130" t="s">
        <v>444</v>
      </c>
      <c r="B332" s="19" t="s">
        <v>445</v>
      </c>
      <c r="C332" s="101" t="s">
        <v>448</v>
      </c>
      <c r="D332" s="102" t="s">
        <v>449</v>
      </c>
      <c r="E332" s="103" t="str">
        <f t="shared" si="33"/>
        <v>U092T124</v>
      </c>
      <c r="F332" s="104" t="s">
        <v>164</v>
      </c>
      <c r="G332" s="105">
        <v>32</v>
      </c>
      <c r="H332" s="106"/>
      <c r="I332" s="107">
        <v>237.02000000000004</v>
      </c>
      <c r="J332" s="107">
        <v>19.5</v>
      </c>
      <c r="K332" s="108">
        <v>-10.540000000000001</v>
      </c>
      <c r="L332" s="107">
        <v>48.5</v>
      </c>
      <c r="M332" s="108">
        <v>17.46</v>
      </c>
      <c r="N332" s="107">
        <v>85.410000000000011</v>
      </c>
      <c r="O332" s="108">
        <v>33.320000000000007</v>
      </c>
      <c r="P332" s="107">
        <v>89</v>
      </c>
      <c r="Q332" s="108">
        <v>91.67</v>
      </c>
      <c r="R332" s="107">
        <v>0</v>
      </c>
      <c r="S332" s="108">
        <v>0</v>
      </c>
      <c r="T332" s="107">
        <v>0</v>
      </c>
      <c r="U332" s="108">
        <v>0</v>
      </c>
      <c r="V332" s="107">
        <v>237.02</v>
      </c>
      <c r="W332" s="108">
        <v>28.44</v>
      </c>
      <c r="X332" s="107">
        <v>0</v>
      </c>
      <c r="Y332" s="108">
        <v>0</v>
      </c>
      <c r="Z332" s="107">
        <v>0</v>
      </c>
      <c r="AA332" s="108">
        <v>8.81</v>
      </c>
      <c r="AB332" s="107">
        <v>0</v>
      </c>
      <c r="AC332" s="108">
        <v>4.17</v>
      </c>
      <c r="AD332" s="107">
        <f t="shared" si="34"/>
        <v>173.33</v>
      </c>
      <c r="AE332" s="108">
        <f t="shared" si="35"/>
        <v>410.35</v>
      </c>
      <c r="AF332" s="109">
        <f t="shared" si="36"/>
        <v>0</v>
      </c>
      <c r="AG332" s="109">
        <f t="shared" si="37"/>
        <v>0</v>
      </c>
      <c r="AH332" s="11"/>
      <c r="AI332" s="110">
        <f t="shared" si="38"/>
        <v>0</v>
      </c>
      <c r="AJ332" s="111">
        <f t="shared" si="39"/>
        <v>1</v>
      </c>
      <c r="AK332" s="108">
        <f t="shared" si="40"/>
        <v>0</v>
      </c>
    </row>
    <row r="333" spans="1:37" x14ac:dyDescent="0.35">
      <c r="A333" s="130" t="s">
        <v>446</v>
      </c>
      <c r="B333" s="19" t="s">
        <v>447</v>
      </c>
      <c r="C333" s="101" t="s">
        <v>448</v>
      </c>
      <c r="D333" s="102" t="s">
        <v>449</v>
      </c>
      <c r="E333" s="103" t="str">
        <f t="shared" si="33"/>
        <v>U092T254</v>
      </c>
      <c r="F333" s="104" t="s">
        <v>164</v>
      </c>
      <c r="G333" s="105">
        <v>32</v>
      </c>
      <c r="H333" s="106"/>
      <c r="I333" s="107">
        <v>128.92000000000002</v>
      </c>
      <c r="J333" s="107">
        <v>12.23</v>
      </c>
      <c r="K333" s="108">
        <v>-6.6</v>
      </c>
      <c r="L333" s="107">
        <v>25</v>
      </c>
      <c r="M333" s="108">
        <v>9</v>
      </c>
      <c r="N333" s="107">
        <v>43.69</v>
      </c>
      <c r="O333" s="108">
        <v>17.04</v>
      </c>
      <c r="P333" s="107">
        <v>74</v>
      </c>
      <c r="Q333" s="108">
        <v>76.22</v>
      </c>
      <c r="R333" s="107">
        <v>0</v>
      </c>
      <c r="S333" s="108">
        <v>0</v>
      </c>
      <c r="T333" s="107">
        <v>0</v>
      </c>
      <c r="U333" s="108">
        <v>0</v>
      </c>
      <c r="V333" s="107">
        <v>128.92000000000002</v>
      </c>
      <c r="W333" s="108">
        <v>15.47</v>
      </c>
      <c r="X333" s="107">
        <v>0</v>
      </c>
      <c r="Y333" s="108">
        <v>0</v>
      </c>
      <c r="Z333" s="107">
        <v>0</v>
      </c>
      <c r="AA333" s="108">
        <v>4.79</v>
      </c>
      <c r="AB333" s="107">
        <v>0</v>
      </c>
      <c r="AC333" s="108">
        <v>2.27</v>
      </c>
      <c r="AD333" s="107">
        <f t="shared" si="34"/>
        <v>118.19</v>
      </c>
      <c r="AE333" s="108">
        <f t="shared" si="35"/>
        <v>247.11</v>
      </c>
      <c r="AF333" s="109">
        <f t="shared" si="36"/>
        <v>0</v>
      </c>
      <c r="AG333" s="109">
        <f t="shared" si="37"/>
        <v>0</v>
      </c>
      <c r="AH333" s="11"/>
      <c r="AI333" s="110">
        <f t="shared" si="38"/>
        <v>0</v>
      </c>
      <c r="AJ333" s="111">
        <f t="shared" si="39"/>
        <v>1</v>
      </c>
      <c r="AK333" s="108">
        <f t="shared" si="40"/>
        <v>0</v>
      </c>
    </row>
    <row r="334" spans="1:37" x14ac:dyDescent="0.35">
      <c r="A334" s="112" t="s">
        <v>448</v>
      </c>
      <c r="B334" s="113" t="s">
        <v>450</v>
      </c>
      <c r="C334" s="114" t="s">
        <v>448</v>
      </c>
      <c r="D334" s="115" t="s">
        <v>449</v>
      </c>
      <c r="E334" s="116" t="str">
        <f t="shared" si="33"/>
        <v>U092U092</v>
      </c>
      <c r="F334" s="117" t="s">
        <v>164</v>
      </c>
      <c r="G334" s="118">
        <v>32</v>
      </c>
      <c r="H334" s="1"/>
      <c r="I334" s="119">
        <v>0</v>
      </c>
      <c r="J334" s="119">
        <v>0</v>
      </c>
      <c r="K334" s="120">
        <v>0</v>
      </c>
      <c r="L334" s="119">
        <v>0</v>
      </c>
      <c r="M334" s="120">
        <v>0</v>
      </c>
      <c r="N334" s="119">
        <v>0</v>
      </c>
      <c r="O334" s="120">
        <v>0</v>
      </c>
      <c r="P334" s="119">
        <v>0</v>
      </c>
      <c r="Q334" s="120">
        <v>0</v>
      </c>
      <c r="R334" s="119">
        <v>0</v>
      </c>
      <c r="S334" s="120">
        <v>0</v>
      </c>
      <c r="T334" s="119">
        <v>0</v>
      </c>
      <c r="U334" s="120">
        <v>0</v>
      </c>
      <c r="V334" s="119">
        <v>0</v>
      </c>
      <c r="W334" s="120">
        <v>0</v>
      </c>
      <c r="X334" s="119">
        <v>0</v>
      </c>
      <c r="Y334" s="120">
        <v>0</v>
      </c>
      <c r="Z334" s="119">
        <v>234.5</v>
      </c>
      <c r="AA334" s="120">
        <v>0</v>
      </c>
      <c r="AB334" s="119">
        <v>333</v>
      </c>
      <c r="AC334" s="120">
        <v>0</v>
      </c>
      <c r="AD334" s="119">
        <f t="shared" si="34"/>
        <v>0</v>
      </c>
      <c r="AE334" s="120">
        <f t="shared" si="35"/>
        <v>0</v>
      </c>
      <c r="AF334" s="121">
        <f t="shared" si="36"/>
        <v>1046.4299999999998</v>
      </c>
      <c r="AG334" s="121">
        <f t="shared" si="37"/>
        <v>2370.6799999999998</v>
      </c>
      <c r="AH334" s="11"/>
      <c r="AI334" s="122">
        <f t="shared" si="38"/>
        <v>0</v>
      </c>
      <c r="AJ334" s="122">
        <f t="shared" si="39"/>
        <v>0</v>
      </c>
      <c r="AK334" s="120">
        <f t="shared" si="40"/>
        <v>0</v>
      </c>
    </row>
    <row r="335" spans="1:37" x14ac:dyDescent="0.35">
      <c r="A335" s="13" t="s">
        <v>451</v>
      </c>
      <c r="B335" s="14" t="s">
        <v>452</v>
      </c>
      <c r="C335" s="92" t="s">
        <v>451</v>
      </c>
      <c r="D335" s="93" t="s">
        <v>452</v>
      </c>
      <c r="E335" s="94" t="str">
        <f t="shared" si="33"/>
        <v>T049T049</v>
      </c>
      <c r="F335" s="95" t="s">
        <v>87</v>
      </c>
      <c r="G335" s="96">
        <v>33</v>
      </c>
      <c r="H335" s="1"/>
      <c r="I335" s="82">
        <v>0</v>
      </c>
      <c r="J335" s="82">
        <v>0</v>
      </c>
      <c r="K335" s="83">
        <v>0</v>
      </c>
      <c r="L335" s="82">
        <v>0</v>
      </c>
      <c r="M335" s="83">
        <v>0</v>
      </c>
      <c r="N335" s="82">
        <v>0</v>
      </c>
      <c r="O335" s="83">
        <v>0</v>
      </c>
      <c r="P335" s="82">
        <v>0</v>
      </c>
      <c r="Q335" s="83">
        <v>0</v>
      </c>
      <c r="R335" s="82">
        <v>0</v>
      </c>
      <c r="S335" s="83">
        <v>0</v>
      </c>
      <c r="T335" s="82">
        <v>0</v>
      </c>
      <c r="U335" s="83">
        <v>0</v>
      </c>
      <c r="V335" s="82">
        <v>0</v>
      </c>
      <c r="W335" s="83">
        <v>0</v>
      </c>
      <c r="X335" s="82">
        <v>0</v>
      </c>
      <c r="Y335" s="83">
        <v>0</v>
      </c>
      <c r="Z335" s="82">
        <v>0</v>
      </c>
      <c r="AA335" s="83">
        <v>0</v>
      </c>
      <c r="AB335" s="82">
        <v>0</v>
      </c>
      <c r="AC335" s="83">
        <v>0</v>
      </c>
      <c r="AD335" s="82">
        <f t="shared" si="34"/>
        <v>0</v>
      </c>
      <c r="AE335" s="83">
        <f t="shared" si="35"/>
        <v>0</v>
      </c>
      <c r="AF335" s="97">
        <f t="shared" si="36"/>
        <v>0</v>
      </c>
      <c r="AG335" s="97">
        <f t="shared" si="37"/>
        <v>0</v>
      </c>
      <c r="AH335" s="11"/>
      <c r="AI335" s="84">
        <f t="shared" si="38"/>
        <v>451.43</v>
      </c>
      <c r="AJ335" s="84">
        <f t="shared" si="39"/>
        <v>0</v>
      </c>
      <c r="AK335" s="98">
        <f t="shared" si="40"/>
        <v>1</v>
      </c>
    </row>
    <row r="336" spans="1:37" x14ac:dyDescent="0.35">
      <c r="A336" s="13" t="s">
        <v>453</v>
      </c>
      <c r="B336" s="14" t="s">
        <v>454</v>
      </c>
      <c r="C336" s="92" t="s">
        <v>453</v>
      </c>
      <c r="D336" s="93" t="s">
        <v>454</v>
      </c>
      <c r="E336" s="94" t="str">
        <f t="shared" si="33"/>
        <v>T190T190</v>
      </c>
      <c r="F336" s="95" t="s">
        <v>87</v>
      </c>
      <c r="G336" s="96">
        <v>33</v>
      </c>
      <c r="H336" s="1"/>
      <c r="I336" s="82">
        <v>0</v>
      </c>
      <c r="J336" s="82">
        <v>0</v>
      </c>
      <c r="K336" s="83">
        <v>0</v>
      </c>
      <c r="L336" s="82">
        <v>0</v>
      </c>
      <c r="M336" s="83">
        <v>0</v>
      </c>
      <c r="N336" s="82">
        <v>0</v>
      </c>
      <c r="O336" s="83">
        <v>0</v>
      </c>
      <c r="P336" s="82">
        <v>0</v>
      </c>
      <c r="Q336" s="83">
        <v>0</v>
      </c>
      <c r="R336" s="82">
        <v>0</v>
      </c>
      <c r="S336" s="83">
        <v>0</v>
      </c>
      <c r="T336" s="82">
        <v>0</v>
      </c>
      <c r="U336" s="83">
        <v>0</v>
      </c>
      <c r="V336" s="82">
        <v>0</v>
      </c>
      <c r="W336" s="83">
        <v>0</v>
      </c>
      <c r="X336" s="82">
        <v>0</v>
      </c>
      <c r="Y336" s="83">
        <v>0</v>
      </c>
      <c r="Z336" s="82">
        <v>0</v>
      </c>
      <c r="AA336" s="83">
        <v>0</v>
      </c>
      <c r="AB336" s="82">
        <v>0</v>
      </c>
      <c r="AC336" s="83">
        <v>0</v>
      </c>
      <c r="AD336" s="82">
        <f t="shared" si="34"/>
        <v>0</v>
      </c>
      <c r="AE336" s="83">
        <f t="shared" si="35"/>
        <v>0</v>
      </c>
      <c r="AF336" s="97">
        <f t="shared" si="36"/>
        <v>0</v>
      </c>
      <c r="AG336" s="97">
        <f t="shared" si="37"/>
        <v>0</v>
      </c>
      <c r="AH336" s="11"/>
      <c r="AI336" s="84">
        <f t="shared" si="38"/>
        <v>219.04</v>
      </c>
      <c r="AJ336" s="84">
        <f t="shared" si="39"/>
        <v>0</v>
      </c>
      <c r="AK336" s="98">
        <f t="shared" si="40"/>
        <v>1</v>
      </c>
    </row>
    <row r="337" spans="1:37" x14ac:dyDescent="0.35">
      <c r="A337" s="13" t="s">
        <v>455</v>
      </c>
      <c r="B337" s="14" t="s">
        <v>456</v>
      </c>
      <c r="C337" s="92" t="s">
        <v>455</v>
      </c>
      <c r="D337" s="93" t="s">
        <v>456</v>
      </c>
      <c r="E337" s="94" t="str">
        <f t="shared" ref="E337:E364" si="41">C337&amp;A337</f>
        <v>T206T206</v>
      </c>
      <c r="F337" s="95" t="s">
        <v>87</v>
      </c>
      <c r="G337" s="96">
        <v>33</v>
      </c>
      <c r="H337" s="1"/>
      <c r="I337" s="82">
        <v>0</v>
      </c>
      <c r="J337" s="82">
        <v>0</v>
      </c>
      <c r="K337" s="83">
        <v>0</v>
      </c>
      <c r="L337" s="82">
        <v>0</v>
      </c>
      <c r="M337" s="83">
        <v>0</v>
      </c>
      <c r="N337" s="82">
        <v>0</v>
      </c>
      <c r="O337" s="83">
        <v>0</v>
      </c>
      <c r="P337" s="82">
        <v>0</v>
      </c>
      <c r="Q337" s="83">
        <v>0</v>
      </c>
      <c r="R337" s="82">
        <v>0</v>
      </c>
      <c r="S337" s="83">
        <v>0</v>
      </c>
      <c r="T337" s="82">
        <v>0</v>
      </c>
      <c r="U337" s="83">
        <v>0</v>
      </c>
      <c r="V337" s="82">
        <v>0</v>
      </c>
      <c r="W337" s="83">
        <v>0</v>
      </c>
      <c r="X337" s="82">
        <v>0</v>
      </c>
      <c r="Y337" s="83">
        <v>0</v>
      </c>
      <c r="Z337" s="82">
        <v>0</v>
      </c>
      <c r="AA337" s="83">
        <v>0</v>
      </c>
      <c r="AB337" s="82">
        <v>0</v>
      </c>
      <c r="AC337" s="83">
        <v>0</v>
      </c>
      <c r="AD337" s="82">
        <f t="shared" ref="AD337:AD400" si="42">K337+M337+O337+Q337+S337+U337+W337+Y337+AA337+AC337</f>
        <v>0</v>
      </c>
      <c r="AE337" s="83">
        <f t="shared" ref="AE337:AE400" si="43">SUM(I337+AD337)</f>
        <v>0</v>
      </c>
      <c r="AF337" s="97">
        <f t="shared" ref="AF337:AF400" si="44">IF(LEFT($C337,1)="T",SUMIF($C$17:$C$574,$C337,$AD$17:$AD$574),IF(LEFT($A337,1)="U",SUMIF($C$17:$C$574,$A337,$AD$17:$AD$574),0))</f>
        <v>0</v>
      </c>
      <c r="AG337" s="97">
        <f t="shared" ref="AG337:AG400" si="45">IF(LEFT($C337,1)="T",SUMIF($C$17:$C$574,$C337,$AE$17:$AE$574),IF(LEFT($A337,1)="U",SUMIF($C$17:$C$574,$A337,$AE$17:$AE$574),0))</f>
        <v>0</v>
      </c>
      <c r="AH337" s="11"/>
      <c r="AI337" s="84">
        <f t="shared" si="38"/>
        <v>169.1</v>
      </c>
      <c r="AJ337" s="84">
        <f t="shared" si="39"/>
        <v>0</v>
      </c>
      <c r="AK337" s="98">
        <f t="shared" si="40"/>
        <v>1</v>
      </c>
    </row>
    <row r="338" spans="1:37" x14ac:dyDescent="0.35">
      <c r="A338" s="13" t="s">
        <v>457</v>
      </c>
      <c r="B338" s="14" t="s">
        <v>458</v>
      </c>
      <c r="C338" s="92" t="s">
        <v>457</v>
      </c>
      <c r="D338" s="93" t="s">
        <v>458</v>
      </c>
      <c r="E338" s="94" t="str">
        <f t="shared" si="41"/>
        <v>T219T219</v>
      </c>
      <c r="F338" s="95" t="s">
        <v>87</v>
      </c>
      <c r="G338" s="96">
        <v>33</v>
      </c>
      <c r="H338" s="1"/>
      <c r="I338" s="82">
        <v>0</v>
      </c>
      <c r="J338" s="82">
        <v>0</v>
      </c>
      <c r="K338" s="83">
        <v>0</v>
      </c>
      <c r="L338" s="82">
        <v>0</v>
      </c>
      <c r="M338" s="83">
        <v>0</v>
      </c>
      <c r="N338" s="82">
        <v>0</v>
      </c>
      <c r="O338" s="83">
        <v>0</v>
      </c>
      <c r="P338" s="82">
        <v>0</v>
      </c>
      <c r="Q338" s="83">
        <v>0</v>
      </c>
      <c r="R338" s="82">
        <v>0</v>
      </c>
      <c r="S338" s="83">
        <v>0</v>
      </c>
      <c r="T338" s="82">
        <v>0</v>
      </c>
      <c r="U338" s="83">
        <v>0</v>
      </c>
      <c r="V338" s="82">
        <v>0</v>
      </c>
      <c r="W338" s="83">
        <v>0</v>
      </c>
      <c r="X338" s="82">
        <v>0</v>
      </c>
      <c r="Y338" s="83">
        <v>0</v>
      </c>
      <c r="Z338" s="82">
        <v>0</v>
      </c>
      <c r="AA338" s="83">
        <v>0</v>
      </c>
      <c r="AB338" s="82">
        <v>0</v>
      </c>
      <c r="AC338" s="83">
        <v>0</v>
      </c>
      <c r="AD338" s="82">
        <f t="shared" si="42"/>
        <v>0</v>
      </c>
      <c r="AE338" s="83">
        <f t="shared" si="43"/>
        <v>0</v>
      </c>
      <c r="AF338" s="97">
        <f t="shared" si="44"/>
        <v>0</v>
      </c>
      <c r="AG338" s="97">
        <f t="shared" si="45"/>
        <v>0</v>
      </c>
      <c r="AH338" s="11"/>
      <c r="AI338" s="84">
        <f t="shared" ref="AI338:AI401" si="46">IF(LEFT($C338,1)="T",SUMIF($A$17:$A$575,$A338,$AE$17:$AE$575),0)</f>
        <v>433.85</v>
      </c>
      <c r="AJ338" s="84">
        <f t="shared" ref="AJ338:AJ401" si="47">IF(AND($H338=1,$I338&gt;0),ROUND(SUMIFS($AE$17:$AE$574,$H$17:$H$574,"&gt;0",$C$17:$C$574,$C338)/SUMIFS($AE$17:$AE$574, $H$17:$H$574,"&gt;0",$G$17:$G$574,$G338),4),IF($I338&gt;0,ROUND($AE338/SUMIF($A$17:$A$574,$A338,$AI$17:$AI$574),4),0))</f>
        <v>0</v>
      </c>
      <c r="AK338" s="98">
        <f t="shared" ref="AK338:AK401" si="48">SUMIF($A$17:$A$574,$C338,$AJ$17:$AJ$574)</f>
        <v>1</v>
      </c>
    </row>
    <row r="339" spans="1:37" x14ac:dyDescent="0.35">
      <c r="A339" s="130" t="s">
        <v>451</v>
      </c>
      <c r="B339" s="19" t="s">
        <v>452</v>
      </c>
      <c r="C339" s="101" t="s">
        <v>459</v>
      </c>
      <c r="D339" s="102" t="s">
        <v>460</v>
      </c>
      <c r="E339" s="103" t="str">
        <f t="shared" si="41"/>
        <v>U052T049</v>
      </c>
      <c r="F339" s="104" t="s">
        <v>87</v>
      </c>
      <c r="G339" s="105">
        <v>33</v>
      </c>
      <c r="H339" s="106"/>
      <c r="I339" s="107">
        <v>249.33</v>
      </c>
      <c r="J339" s="107">
        <v>26</v>
      </c>
      <c r="K339" s="108">
        <v>-14.04</v>
      </c>
      <c r="L339" s="107">
        <v>58.4</v>
      </c>
      <c r="M339" s="108">
        <v>21.02</v>
      </c>
      <c r="N339" s="107">
        <v>69.62</v>
      </c>
      <c r="O339" s="108">
        <v>27.159999999999997</v>
      </c>
      <c r="P339" s="107">
        <v>115.8</v>
      </c>
      <c r="Q339" s="108">
        <v>119.27</v>
      </c>
      <c r="R339" s="107">
        <v>0</v>
      </c>
      <c r="S339" s="108">
        <v>0</v>
      </c>
      <c r="T339" s="107">
        <v>0</v>
      </c>
      <c r="U339" s="108">
        <v>0</v>
      </c>
      <c r="V339" s="107">
        <v>249.32999999999998</v>
      </c>
      <c r="W339" s="108">
        <v>29.92</v>
      </c>
      <c r="X339" s="107">
        <v>0</v>
      </c>
      <c r="Y339" s="108">
        <v>0</v>
      </c>
      <c r="Z339" s="107">
        <v>0</v>
      </c>
      <c r="AA339" s="108">
        <v>15.66</v>
      </c>
      <c r="AB339" s="107">
        <v>0</v>
      </c>
      <c r="AC339" s="108">
        <v>3.11</v>
      </c>
      <c r="AD339" s="107">
        <f t="shared" si="42"/>
        <v>202.1</v>
      </c>
      <c r="AE339" s="108">
        <f t="shared" si="43"/>
        <v>451.43</v>
      </c>
      <c r="AF339" s="109">
        <f t="shared" si="44"/>
        <v>0</v>
      </c>
      <c r="AG339" s="109">
        <f t="shared" si="45"/>
        <v>0</v>
      </c>
      <c r="AH339" s="11"/>
      <c r="AI339" s="110">
        <f t="shared" si="46"/>
        <v>0</v>
      </c>
      <c r="AJ339" s="111">
        <f t="shared" si="47"/>
        <v>1</v>
      </c>
      <c r="AK339" s="108">
        <f t="shared" si="48"/>
        <v>0</v>
      </c>
    </row>
    <row r="340" spans="1:37" x14ac:dyDescent="0.35">
      <c r="A340" s="130" t="s">
        <v>453</v>
      </c>
      <c r="B340" s="19" t="s">
        <v>454</v>
      </c>
      <c r="C340" s="101" t="s">
        <v>459</v>
      </c>
      <c r="D340" s="102" t="s">
        <v>460</v>
      </c>
      <c r="E340" s="103" t="str">
        <f t="shared" si="41"/>
        <v>U052T190</v>
      </c>
      <c r="F340" s="104" t="s">
        <v>87</v>
      </c>
      <c r="G340" s="105">
        <v>33</v>
      </c>
      <c r="H340" s="106"/>
      <c r="I340" s="107">
        <v>126.25</v>
      </c>
      <c r="J340" s="107">
        <v>11.5</v>
      </c>
      <c r="K340" s="108">
        <v>-6.2100000000000009</v>
      </c>
      <c r="L340" s="107">
        <v>32.5</v>
      </c>
      <c r="M340" s="108">
        <v>11.7</v>
      </c>
      <c r="N340" s="107">
        <v>32.5</v>
      </c>
      <c r="O340" s="108">
        <v>12.690000000000001</v>
      </c>
      <c r="P340" s="107">
        <v>48.5</v>
      </c>
      <c r="Q340" s="108">
        <v>49.96</v>
      </c>
      <c r="R340" s="107">
        <v>0</v>
      </c>
      <c r="S340" s="108">
        <v>0</v>
      </c>
      <c r="T340" s="107">
        <v>0</v>
      </c>
      <c r="U340" s="108">
        <v>0</v>
      </c>
      <c r="V340" s="107">
        <v>126.25</v>
      </c>
      <c r="W340" s="108">
        <v>15.15</v>
      </c>
      <c r="X340" s="107">
        <v>0</v>
      </c>
      <c r="Y340" s="108">
        <v>0</v>
      </c>
      <c r="Z340" s="107">
        <v>0</v>
      </c>
      <c r="AA340" s="108">
        <v>7.93</v>
      </c>
      <c r="AB340" s="107">
        <v>0</v>
      </c>
      <c r="AC340" s="108">
        <v>1.57</v>
      </c>
      <c r="AD340" s="107">
        <f t="shared" si="42"/>
        <v>92.789999999999992</v>
      </c>
      <c r="AE340" s="108">
        <f t="shared" si="43"/>
        <v>219.04</v>
      </c>
      <c r="AF340" s="109">
        <f t="shared" si="44"/>
        <v>0</v>
      </c>
      <c r="AG340" s="109">
        <f t="shared" si="45"/>
        <v>0</v>
      </c>
      <c r="AH340" s="11"/>
      <c r="AI340" s="110">
        <f t="shared" si="46"/>
        <v>0</v>
      </c>
      <c r="AJ340" s="111">
        <f t="shared" si="47"/>
        <v>1</v>
      </c>
      <c r="AK340" s="108">
        <f t="shared" si="48"/>
        <v>0</v>
      </c>
    </row>
    <row r="341" spans="1:37" x14ac:dyDescent="0.35">
      <c r="A341" s="130" t="s">
        <v>455</v>
      </c>
      <c r="B341" s="19" t="s">
        <v>456</v>
      </c>
      <c r="C341" s="101" t="s">
        <v>459</v>
      </c>
      <c r="D341" s="102" t="s">
        <v>460</v>
      </c>
      <c r="E341" s="103" t="str">
        <f t="shared" si="41"/>
        <v>U052T206</v>
      </c>
      <c r="F341" s="104" t="s">
        <v>87</v>
      </c>
      <c r="G341" s="105">
        <v>33</v>
      </c>
      <c r="H341" s="106"/>
      <c r="I341" s="107">
        <v>87.66</v>
      </c>
      <c r="J341" s="107">
        <v>10.5</v>
      </c>
      <c r="K341" s="108">
        <v>-5.67</v>
      </c>
      <c r="L341" s="107">
        <v>23.5</v>
      </c>
      <c r="M341" s="108">
        <v>8.4600000000000009</v>
      </c>
      <c r="N341" s="107">
        <v>12.5</v>
      </c>
      <c r="O341" s="108">
        <v>4.88</v>
      </c>
      <c r="P341" s="107">
        <v>55</v>
      </c>
      <c r="Q341" s="108">
        <v>56.65</v>
      </c>
      <c r="R341" s="107">
        <v>0</v>
      </c>
      <c r="S341" s="108">
        <v>0</v>
      </c>
      <c r="T341" s="107">
        <v>0</v>
      </c>
      <c r="U341" s="108">
        <v>0</v>
      </c>
      <c r="V341" s="107">
        <v>87.66</v>
      </c>
      <c r="W341" s="108">
        <v>10.52</v>
      </c>
      <c r="X341" s="107">
        <v>0</v>
      </c>
      <c r="Y341" s="108">
        <v>0</v>
      </c>
      <c r="Z341" s="107">
        <v>0</v>
      </c>
      <c r="AA341" s="108">
        <v>5.51</v>
      </c>
      <c r="AB341" s="107">
        <v>0</v>
      </c>
      <c r="AC341" s="108">
        <v>1.0900000000000001</v>
      </c>
      <c r="AD341" s="107">
        <f t="shared" si="42"/>
        <v>81.44</v>
      </c>
      <c r="AE341" s="108">
        <f t="shared" si="43"/>
        <v>169.1</v>
      </c>
      <c r="AF341" s="109">
        <f t="shared" si="44"/>
        <v>0</v>
      </c>
      <c r="AG341" s="109">
        <f t="shared" si="45"/>
        <v>0</v>
      </c>
      <c r="AH341" s="11"/>
      <c r="AI341" s="110">
        <f t="shared" si="46"/>
        <v>0</v>
      </c>
      <c r="AJ341" s="111">
        <f t="shared" si="47"/>
        <v>1</v>
      </c>
      <c r="AK341" s="108">
        <f t="shared" si="48"/>
        <v>0</v>
      </c>
    </row>
    <row r="342" spans="1:37" x14ac:dyDescent="0.35">
      <c r="A342" s="130" t="s">
        <v>457</v>
      </c>
      <c r="B342" s="19" t="s">
        <v>458</v>
      </c>
      <c r="C342" s="101" t="s">
        <v>459</v>
      </c>
      <c r="D342" s="102" t="s">
        <v>460</v>
      </c>
      <c r="E342" s="103" t="str">
        <f t="shared" si="41"/>
        <v>U052T219</v>
      </c>
      <c r="F342" s="104" t="s">
        <v>87</v>
      </c>
      <c r="G342" s="105">
        <v>33</v>
      </c>
      <c r="H342" s="106"/>
      <c r="I342" s="107">
        <v>250.6</v>
      </c>
      <c r="J342" s="107">
        <v>26.48</v>
      </c>
      <c r="K342" s="108">
        <v>-14.3</v>
      </c>
      <c r="L342" s="107">
        <v>45.4</v>
      </c>
      <c r="M342" s="108">
        <v>16.34</v>
      </c>
      <c r="N342" s="107">
        <v>72.569999999999993</v>
      </c>
      <c r="O342" s="108">
        <v>28.299999999999997</v>
      </c>
      <c r="P342" s="107">
        <v>100.95</v>
      </c>
      <c r="Q342" s="108">
        <v>103.98</v>
      </c>
      <c r="R342" s="107">
        <v>0</v>
      </c>
      <c r="S342" s="108">
        <v>0</v>
      </c>
      <c r="T342" s="107">
        <v>0</v>
      </c>
      <c r="U342" s="108">
        <v>0</v>
      </c>
      <c r="V342" s="107">
        <v>250.59999999999997</v>
      </c>
      <c r="W342" s="108">
        <v>30.07</v>
      </c>
      <c r="X342" s="107">
        <v>0</v>
      </c>
      <c r="Y342" s="108">
        <v>0</v>
      </c>
      <c r="Z342" s="107">
        <v>0</v>
      </c>
      <c r="AA342" s="108">
        <v>15.74</v>
      </c>
      <c r="AB342" s="107">
        <v>0</v>
      </c>
      <c r="AC342" s="108">
        <v>3.12</v>
      </c>
      <c r="AD342" s="107">
        <f t="shared" si="42"/>
        <v>183.25</v>
      </c>
      <c r="AE342" s="108">
        <f t="shared" si="43"/>
        <v>433.85</v>
      </c>
      <c r="AF342" s="109">
        <f t="shared" si="44"/>
        <v>0</v>
      </c>
      <c r="AG342" s="109">
        <f t="shared" si="45"/>
        <v>0</v>
      </c>
      <c r="AH342" s="11"/>
      <c r="AI342" s="110">
        <f t="shared" si="46"/>
        <v>0</v>
      </c>
      <c r="AJ342" s="111">
        <f t="shared" si="47"/>
        <v>1</v>
      </c>
      <c r="AK342" s="108">
        <f t="shared" si="48"/>
        <v>0</v>
      </c>
    </row>
    <row r="343" spans="1:37" x14ac:dyDescent="0.35">
      <c r="A343" s="112" t="s">
        <v>459</v>
      </c>
      <c r="B343" s="113" t="s">
        <v>461</v>
      </c>
      <c r="C343" s="114" t="s">
        <v>459</v>
      </c>
      <c r="D343" s="115" t="s">
        <v>461</v>
      </c>
      <c r="E343" s="116" t="str">
        <f t="shared" si="41"/>
        <v>U052U052</v>
      </c>
      <c r="F343" s="117" t="s">
        <v>87</v>
      </c>
      <c r="G343" s="118">
        <v>33</v>
      </c>
      <c r="H343" s="1"/>
      <c r="I343" s="119">
        <v>0</v>
      </c>
      <c r="J343" s="119">
        <v>0</v>
      </c>
      <c r="K343" s="120">
        <v>0</v>
      </c>
      <c r="L343" s="119">
        <v>0</v>
      </c>
      <c r="M343" s="120">
        <v>0</v>
      </c>
      <c r="N343" s="119">
        <v>0</v>
      </c>
      <c r="O343" s="120">
        <v>0</v>
      </c>
      <c r="P343" s="119">
        <v>0</v>
      </c>
      <c r="Q343" s="120">
        <v>0</v>
      </c>
      <c r="R343" s="119">
        <v>0</v>
      </c>
      <c r="S343" s="120">
        <v>0</v>
      </c>
      <c r="T343" s="119">
        <v>0</v>
      </c>
      <c r="U343" s="120">
        <v>0</v>
      </c>
      <c r="V343" s="119">
        <v>0</v>
      </c>
      <c r="W343" s="120">
        <v>0</v>
      </c>
      <c r="X343" s="119">
        <v>0</v>
      </c>
      <c r="Y343" s="120">
        <v>0</v>
      </c>
      <c r="Z343" s="119">
        <v>213.5</v>
      </c>
      <c r="AA343" s="120">
        <v>0</v>
      </c>
      <c r="AB343" s="119">
        <v>127</v>
      </c>
      <c r="AC343" s="120">
        <v>0</v>
      </c>
      <c r="AD343" s="119">
        <f t="shared" si="42"/>
        <v>0</v>
      </c>
      <c r="AE343" s="120">
        <f t="shared" si="43"/>
        <v>0</v>
      </c>
      <c r="AF343" s="121">
        <f t="shared" si="44"/>
        <v>559.57999999999993</v>
      </c>
      <c r="AG343" s="121">
        <f t="shared" si="45"/>
        <v>1273.42</v>
      </c>
      <c r="AH343" s="11"/>
      <c r="AI343" s="122">
        <f t="shared" si="46"/>
        <v>0</v>
      </c>
      <c r="AJ343" s="122">
        <f t="shared" si="47"/>
        <v>0</v>
      </c>
      <c r="AK343" s="120">
        <f t="shared" si="48"/>
        <v>0</v>
      </c>
    </row>
    <row r="344" spans="1:37" x14ac:dyDescent="0.35">
      <c r="A344" s="13" t="s">
        <v>462</v>
      </c>
      <c r="B344" s="14" t="s">
        <v>463</v>
      </c>
      <c r="C344" s="92" t="s">
        <v>462</v>
      </c>
      <c r="D344" s="93" t="s">
        <v>463</v>
      </c>
      <c r="E344" s="94" t="str">
        <f t="shared" si="41"/>
        <v>T002T002</v>
      </c>
      <c r="F344" s="95" t="s">
        <v>411</v>
      </c>
      <c r="G344" s="96">
        <v>34</v>
      </c>
      <c r="H344" s="1"/>
      <c r="I344" s="82">
        <v>0</v>
      </c>
      <c r="J344" s="82">
        <v>0</v>
      </c>
      <c r="K344" s="83">
        <v>0</v>
      </c>
      <c r="L344" s="82">
        <v>0</v>
      </c>
      <c r="M344" s="83">
        <v>0</v>
      </c>
      <c r="N344" s="82">
        <v>0</v>
      </c>
      <c r="O344" s="83">
        <v>0</v>
      </c>
      <c r="P344" s="82">
        <v>0</v>
      </c>
      <c r="Q344" s="83">
        <v>0</v>
      </c>
      <c r="R344" s="82">
        <v>0</v>
      </c>
      <c r="S344" s="83">
        <v>0</v>
      </c>
      <c r="T344" s="82">
        <v>0</v>
      </c>
      <c r="U344" s="83">
        <v>0</v>
      </c>
      <c r="V344" s="82">
        <v>0</v>
      </c>
      <c r="W344" s="83">
        <v>0</v>
      </c>
      <c r="X344" s="82">
        <v>0</v>
      </c>
      <c r="Y344" s="83">
        <v>0</v>
      </c>
      <c r="Z344" s="82">
        <v>0</v>
      </c>
      <c r="AA344" s="83">
        <v>0</v>
      </c>
      <c r="AB344" s="82">
        <v>0</v>
      </c>
      <c r="AC344" s="83">
        <v>0</v>
      </c>
      <c r="AD344" s="82">
        <f t="shared" si="42"/>
        <v>0</v>
      </c>
      <c r="AE344" s="83">
        <f t="shared" si="43"/>
        <v>0</v>
      </c>
      <c r="AF344" s="97">
        <f t="shared" si="44"/>
        <v>0</v>
      </c>
      <c r="AG344" s="97">
        <f t="shared" si="45"/>
        <v>0</v>
      </c>
      <c r="AH344" s="11"/>
      <c r="AI344" s="84">
        <f t="shared" si="46"/>
        <v>258.71000000000004</v>
      </c>
      <c r="AJ344" s="84">
        <f t="shared" si="47"/>
        <v>0</v>
      </c>
      <c r="AK344" s="98">
        <f t="shared" si="48"/>
        <v>1</v>
      </c>
    </row>
    <row r="345" spans="1:37" x14ac:dyDescent="0.35">
      <c r="A345" s="13" t="s">
        <v>464</v>
      </c>
      <c r="B345" s="14" t="s">
        <v>465</v>
      </c>
      <c r="C345" s="92" t="s">
        <v>464</v>
      </c>
      <c r="D345" s="93" t="s">
        <v>466</v>
      </c>
      <c r="E345" s="94" t="str">
        <f t="shared" si="41"/>
        <v>T013T013</v>
      </c>
      <c r="F345" s="95" t="s">
        <v>411</v>
      </c>
      <c r="G345" s="96">
        <v>34</v>
      </c>
      <c r="H345" s="1"/>
      <c r="I345" s="82">
        <v>0</v>
      </c>
      <c r="J345" s="82">
        <v>0</v>
      </c>
      <c r="K345" s="83">
        <v>0</v>
      </c>
      <c r="L345" s="82">
        <v>0</v>
      </c>
      <c r="M345" s="83">
        <v>0</v>
      </c>
      <c r="N345" s="82">
        <v>0</v>
      </c>
      <c r="O345" s="83">
        <v>0</v>
      </c>
      <c r="P345" s="82">
        <v>0</v>
      </c>
      <c r="Q345" s="83">
        <v>0</v>
      </c>
      <c r="R345" s="82">
        <v>0</v>
      </c>
      <c r="S345" s="83">
        <v>0</v>
      </c>
      <c r="T345" s="82">
        <v>0</v>
      </c>
      <c r="U345" s="83">
        <v>0</v>
      </c>
      <c r="V345" s="82">
        <v>0</v>
      </c>
      <c r="W345" s="83">
        <v>0</v>
      </c>
      <c r="X345" s="82">
        <v>0</v>
      </c>
      <c r="Y345" s="83">
        <v>0</v>
      </c>
      <c r="Z345" s="82">
        <v>0</v>
      </c>
      <c r="AA345" s="83">
        <v>0</v>
      </c>
      <c r="AB345" s="82">
        <v>0</v>
      </c>
      <c r="AC345" s="83">
        <v>0</v>
      </c>
      <c r="AD345" s="82">
        <f t="shared" si="42"/>
        <v>0</v>
      </c>
      <c r="AE345" s="83">
        <f t="shared" si="43"/>
        <v>0</v>
      </c>
      <c r="AF345" s="97">
        <f t="shared" si="44"/>
        <v>0</v>
      </c>
      <c r="AG345" s="97">
        <f t="shared" si="45"/>
        <v>0</v>
      </c>
      <c r="AH345" s="11"/>
      <c r="AI345" s="84">
        <f t="shared" si="46"/>
        <v>456.02</v>
      </c>
      <c r="AJ345" s="84">
        <f t="shared" si="47"/>
        <v>0</v>
      </c>
      <c r="AK345" s="98">
        <f t="shared" si="48"/>
        <v>1</v>
      </c>
    </row>
    <row r="346" spans="1:37" x14ac:dyDescent="0.35">
      <c r="A346" s="13" t="s">
        <v>467</v>
      </c>
      <c r="B346" s="14" t="s">
        <v>468</v>
      </c>
      <c r="C346" s="92" t="s">
        <v>467</v>
      </c>
      <c r="D346" s="93" t="s">
        <v>468</v>
      </c>
      <c r="E346" s="94" t="str">
        <f t="shared" si="41"/>
        <v>T034T034</v>
      </c>
      <c r="F346" s="95" t="s">
        <v>411</v>
      </c>
      <c r="G346" s="96">
        <v>34</v>
      </c>
      <c r="H346" s="1"/>
      <c r="I346" s="82">
        <v>0</v>
      </c>
      <c r="J346" s="82">
        <v>0</v>
      </c>
      <c r="K346" s="83">
        <v>0</v>
      </c>
      <c r="L346" s="82">
        <v>0</v>
      </c>
      <c r="M346" s="83">
        <v>0</v>
      </c>
      <c r="N346" s="82">
        <v>0</v>
      </c>
      <c r="O346" s="83">
        <v>0</v>
      </c>
      <c r="P346" s="82">
        <v>0</v>
      </c>
      <c r="Q346" s="83">
        <v>0</v>
      </c>
      <c r="R346" s="82">
        <v>0</v>
      </c>
      <c r="S346" s="83">
        <v>0</v>
      </c>
      <c r="T346" s="82">
        <v>0</v>
      </c>
      <c r="U346" s="83">
        <v>0</v>
      </c>
      <c r="V346" s="82">
        <v>0</v>
      </c>
      <c r="W346" s="83">
        <v>0</v>
      </c>
      <c r="X346" s="82">
        <v>0</v>
      </c>
      <c r="Y346" s="83">
        <v>0</v>
      </c>
      <c r="Z346" s="82">
        <v>0</v>
      </c>
      <c r="AA346" s="83">
        <v>0</v>
      </c>
      <c r="AB346" s="82">
        <v>0</v>
      </c>
      <c r="AC346" s="83">
        <v>0</v>
      </c>
      <c r="AD346" s="82">
        <f t="shared" si="42"/>
        <v>0</v>
      </c>
      <c r="AE346" s="83">
        <f t="shared" si="43"/>
        <v>0</v>
      </c>
      <c r="AF346" s="97">
        <f t="shared" si="44"/>
        <v>0</v>
      </c>
      <c r="AG346" s="97">
        <f t="shared" si="45"/>
        <v>0</v>
      </c>
      <c r="AH346" s="11"/>
      <c r="AI346" s="84">
        <f t="shared" si="46"/>
        <v>322.69</v>
      </c>
      <c r="AJ346" s="84">
        <f t="shared" si="47"/>
        <v>0</v>
      </c>
      <c r="AK346" s="98">
        <f t="shared" si="48"/>
        <v>1</v>
      </c>
    </row>
    <row r="347" spans="1:37" x14ac:dyDescent="0.35">
      <c r="A347" s="13" t="s">
        <v>469</v>
      </c>
      <c r="B347" s="14" t="s">
        <v>470</v>
      </c>
      <c r="C347" s="92" t="s">
        <v>469</v>
      </c>
      <c r="D347" s="93" t="s">
        <v>470</v>
      </c>
      <c r="E347" s="94" t="str">
        <f t="shared" si="41"/>
        <v>T080T080</v>
      </c>
      <c r="F347" s="95" t="s">
        <v>411</v>
      </c>
      <c r="G347" s="96">
        <v>34</v>
      </c>
      <c r="H347" s="1"/>
      <c r="I347" s="82">
        <v>0</v>
      </c>
      <c r="J347" s="82">
        <v>0</v>
      </c>
      <c r="K347" s="83">
        <v>0</v>
      </c>
      <c r="L347" s="82">
        <v>0</v>
      </c>
      <c r="M347" s="83">
        <v>0</v>
      </c>
      <c r="N347" s="82">
        <v>0</v>
      </c>
      <c r="O347" s="83">
        <v>0</v>
      </c>
      <c r="P347" s="82">
        <v>0</v>
      </c>
      <c r="Q347" s="83">
        <v>0</v>
      </c>
      <c r="R347" s="82">
        <v>0</v>
      </c>
      <c r="S347" s="83">
        <v>0</v>
      </c>
      <c r="T347" s="82">
        <v>0</v>
      </c>
      <c r="U347" s="83">
        <v>0</v>
      </c>
      <c r="V347" s="82">
        <v>0</v>
      </c>
      <c r="W347" s="83">
        <v>0</v>
      </c>
      <c r="X347" s="82">
        <v>0</v>
      </c>
      <c r="Y347" s="83">
        <v>0</v>
      </c>
      <c r="Z347" s="82">
        <v>0</v>
      </c>
      <c r="AA347" s="83">
        <v>0</v>
      </c>
      <c r="AB347" s="82">
        <v>0</v>
      </c>
      <c r="AC347" s="83">
        <v>0</v>
      </c>
      <c r="AD347" s="82">
        <f t="shared" si="42"/>
        <v>0</v>
      </c>
      <c r="AE347" s="83">
        <f t="shared" si="43"/>
        <v>0</v>
      </c>
      <c r="AF347" s="97">
        <f t="shared" si="44"/>
        <v>0</v>
      </c>
      <c r="AG347" s="97">
        <f t="shared" si="45"/>
        <v>0</v>
      </c>
      <c r="AH347" s="11"/>
      <c r="AI347" s="84">
        <f t="shared" si="46"/>
        <v>225.38000000000002</v>
      </c>
      <c r="AJ347" s="84">
        <f t="shared" si="47"/>
        <v>0</v>
      </c>
      <c r="AK347" s="98">
        <f t="shared" si="48"/>
        <v>1</v>
      </c>
    </row>
    <row r="348" spans="1:37" x14ac:dyDescent="0.35">
      <c r="A348" s="13" t="s">
        <v>471</v>
      </c>
      <c r="B348" s="14" t="s">
        <v>472</v>
      </c>
      <c r="C348" s="92" t="s">
        <v>471</v>
      </c>
      <c r="D348" s="93" t="s">
        <v>472</v>
      </c>
      <c r="E348" s="94" t="str">
        <f t="shared" si="41"/>
        <v>T102T102</v>
      </c>
      <c r="F348" s="95" t="s">
        <v>411</v>
      </c>
      <c r="G348" s="96">
        <v>34</v>
      </c>
      <c r="H348" s="1"/>
      <c r="I348" s="82">
        <v>0</v>
      </c>
      <c r="J348" s="82">
        <v>0</v>
      </c>
      <c r="K348" s="83">
        <v>0</v>
      </c>
      <c r="L348" s="82">
        <v>0</v>
      </c>
      <c r="M348" s="83">
        <v>0</v>
      </c>
      <c r="N348" s="82">
        <v>0</v>
      </c>
      <c r="O348" s="83">
        <v>0</v>
      </c>
      <c r="P348" s="82">
        <v>0</v>
      </c>
      <c r="Q348" s="83">
        <v>0</v>
      </c>
      <c r="R348" s="82">
        <v>0</v>
      </c>
      <c r="S348" s="83">
        <v>0</v>
      </c>
      <c r="T348" s="82">
        <v>0</v>
      </c>
      <c r="U348" s="83">
        <v>0</v>
      </c>
      <c r="V348" s="82">
        <v>0</v>
      </c>
      <c r="W348" s="83">
        <v>0</v>
      </c>
      <c r="X348" s="82">
        <v>0</v>
      </c>
      <c r="Y348" s="83">
        <v>0</v>
      </c>
      <c r="Z348" s="82">
        <v>0</v>
      </c>
      <c r="AA348" s="83">
        <v>0</v>
      </c>
      <c r="AB348" s="82">
        <v>0</v>
      </c>
      <c r="AC348" s="83">
        <v>0</v>
      </c>
      <c r="AD348" s="82">
        <f t="shared" si="42"/>
        <v>0</v>
      </c>
      <c r="AE348" s="83">
        <f t="shared" si="43"/>
        <v>0</v>
      </c>
      <c r="AF348" s="97">
        <f t="shared" si="44"/>
        <v>0</v>
      </c>
      <c r="AG348" s="97">
        <f t="shared" si="45"/>
        <v>0</v>
      </c>
      <c r="AH348" s="11"/>
      <c r="AI348" s="84">
        <f t="shared" si="46"/>
        <v>347.09000000000003</v>
      </c>
      <c r="AJ348" s="84">
        <f t="shared" si="47"/>
        <v>0</v>
      </c>
      <c r="AK348" s="98">
        <f t="shared" si="48"/>
        <v>1</v>
      </c>
    </row>
    <row r="349" spans="1:37" x14ac:dyDescent="0.35">
      <c r="A349" s="13" t="s">
        <v>473</v>
      </c>
      <c r="B349" s="14" t="s">
        <v>474</v>
      </c>
      <c r="C349" s="92" t="s">
        <v>473</v>
      </c>
      <c r="D349" s="93" t="s">
        <v>474</v>
      </c>
      <c r="E349" s="94" t="str">
        <f t="shared" si="41"/>
        <v>T147T147</v>
      </c>
      <c r="F349" s="95" t="s">
        <v>411</v>
      </c>
      <c r="G349" s="96">
        <v>34</v>
      </c>
      <c r="H349" s="1"/>
      <c r="I349" s="82">
        <v>0</v>
      </c>
      <c r="J349" s="82">
        <v>0</v>
      </c>
      <c r="K349" s="83">
        <v>0</v>
      </c>
      <c r="L349" s="82">
        <v>0</v>
      </c>
      <c r="M349" s="83">
        <v>0</v>
      </c>
      <c r="N349" s="82">
        <v>0</v>
      </c>
      <c r="O349" s="83">
        <v>0</v>
      </c>
      <c r="P349" s="82">
        <v>0</v>
      </c>
      <c r="Q349" s="83">
        <v>0</v>
      </c>
      <c r="R349" s="82">
        <v>0</v>
      </c>
      <c r="S349" s="83">
        <v>0</v>
      </c>
      <c r="T349" s="82">
        <v>0</v>
      </c>
      <c r="U349" s="83">
        <v>0</v>
      </c>
      <c r="V349" s="82">
        <v>0</v>
      </c>
      <c r="W349" s="83">
        <v>0</v>
      </c>
      <c r="X349" s="82">
        <v>0</v>
      </c>
      <c r="Y349" s="83">
        <v>0</v>
      </c>
      <c r="Z349" s="82">
        <v>0</v>
      </c>
      <c r="AA349" s="83">
        <v>0</v>
      </c>
      <c r="AB349" s="82">
        <v>0</v>
      </c>
      <c r="AC349" s="83">
        <v>0</v>
      </c>
      <c r="AD349" s="82">
        <f t="shared" si="42"/>
        <v>0</v>
      </c>
      <c r="AE349" s="83">
        <f t="shared" si="43"/>
        <v>0</v>
      </c>
      <c r="AF349" s="97">
        <f t="shared" si="44"/>
        <v>0</v>
      </c>
      <c r="AG349" s="97">
        <f t="shared" si="45"/>
        <v>0</v>
      </c>
      <c r="AH349" s="11"/>
      <c r="AI349" s="84">
        <f t="shared" si="46"/>
        <v>307.85000000000002</v>
      </c>
      <c r="AJ349" s="84">
        <f t="shared" si="47"/>
        <v>0</v>
      </c>
      <c r="AK349" s="98">
        <f t="shared" si="48"/>
        <v>1</v>
      </c>
    </row>
    <row r="350" spans="1:37" x14ac:dyDescent="0.35">
      <c r="A350" s="13" t="s">
        <v>475</v>
      </c>
      <c r="B350" s="14" t="s">
        <v>476</v>
      </c>
      <c r="C350" s="92" t="s">
        <v>475</v>
      </c>
      <c r="D350" s="93" t="s">
        <v>476</v>
      </c>
      <c r="E350" s="94" t="str">
        <f t="shared" si="41"/>
        <v>T235T235</v>
      </c>
      <c r="F350" s="95" t="s">
        <v>411</v>
      </c>
      <c r="G350" s="96">
        <v>34</v>
      </c>
      <c r="H350" s="1"/>
      <c r="I350" s="82">
        <v>0</v>
      </c>
      <c r="J350" s="82">
        <v>0</v>
      </c>
      <c r="K350" s="83">
        <v>0</v>
      </c>
      <c r="L350" s="82">
        <v>0</v>
      </c>
      <c r="M350" s="83">
        <v>0</v>
      </c>
      <c r="N350" s="82">
        <v>0</v>
      </c>
      <c r="O350" s="83">
        <v>0</v>
      </c>
      <c r="P350" s="82">
        <v>0</v>
      </c>
      <c r="Q350" s="83">
        <v>0</v>
      </c>
      <c r="R350" s="82">
        <v>0</v>
      </c>
      <c r="S350" s="83">
        <v>0</v>
      </c>
      <c r="T350" s="82">
        <v>0</v>
      </c>
      <c r="U350" s="83">
        <v>0</v>
      </c>
      <c r="V350" s="82">
        <v>0</v>
      </c>
      <c r="W350" s="83">
        <v>0</v>
      </c>
      <c r="X350" s="82">
        <v>0</v>
      </c>
      <c r="Y350" s="83">
        <v>0</v>
      </c>
      <c r="Z350" s="82">
        <v>0</v>
      </c>
      <c r="AA350" s="83">
        <v>0</v>
      </c>
      <c r="AB350" s="82">
        <v>0</v>
      </c>
      <c r="AC350" s="83">
        <v>0</v>
      </c>
      <c r="AD350" s="82">
        <f t="shared" si="42"/>
        <v>0</v>
      </c>
      <c r="AE350" s="83">
        <f t="shared" si="43"/>
        <v>0</v>
      </c>
      <c r="AF350" s="97">
        <f t="shared" si="44"/>
        <v>0</v>
      </c>
      <c r="AG350" s="97">
        <f t="shared" si="45"/>
        <v>0</v>
      </c>
      <c r="AH350" s="11"/>
      <c r="AI350" s="84">
        <f t="shared" si="46"/>
        <v>59.97</v>
      </c>
      <c r="AJ350" s="84">
        <f t="shared" si="47"/>
        <v>0</v>
      </c>
      <c r="AK350" s="98">
        <f t="shared" si="48"/>
        <v>1</v>
      </c>
    </row>
    <row r="351" spans="1:37" x14ac:dyDescent="0.35">
      <c r="A351" s="130" t="s">
        <v>462</v>
      </c>
      <c r="B351" s="19" t="s">
        <v>463</v>
      </c>
      <c r="C351" s="101" t="s">
        <v>477</v>
      </c>
      <c r="D351" s="102" t="s">
        <v>478</v>
      </c>
      <c r="E351" s="103" t="str">
        <f t="shared" si="41"/>
        <v>U024T002</v>
      </c>
      <c r="F351" s="104" t="s">
        <v>411</v>
      </c>
      <c r="G351" s="105">
        <v>34</v>
      </c>
      <c r="H351" s="106"/>
      <c r="I351" s="107">
        <v>42.46</v>
      </c>
      <c r="J351" s="107">
        <v>0</v>
      </c>
      <c r="K351" s="108">
        <v>0</v>
      </c>
      <c r="L351" s="107">
        <v>0</v>
      </c>
      <c r="M351" s="108">
        <v>0</v>
      </c>
      <c r="N351" s="107">
        <v>42.46</v>
      </c>
      <c r="O351" s="108">
        <v>16.559999999999999</v>
      </c>
      <c r="P351" s="107">
        <v>28.89</v>
      </c>
      <c r="Q351" s="108">
        <v>29.76</v>
      </c>
      <c r="R351" s="107">
        <v>0</v>
      </c>
      <c r="S351" s="108">
        <v>0</v>
      </c>
      <c r="T351" s="107">
        <v>42.46</v>
      </c>
      <c r="U351" s="108">
        <v>6.37</v>
      </c>
      <c r="V351" s="107">
        <v>0</v>
      </c>
      <c r="W351" s="108">
        <v>0</v>
      </c>
      <c r="X351" s="107">
        <v>0</v>
      </c>
      <c r="Y351" s="108">
        <v>0</v>
      </c>
      <c r="Z351" s="107">
        <v>0</v>
      </c>
      <c r="AA351" s="108">
        <v>0</v>
      </c>
      <c r="AB351" s="107">
        <v>0</v>
      </c>
      <c r="AC351" s="108">
        <v>0</v>
      </c>
      <c r="AD351" s="107">
        <f t="shared" si="42"/>
        <v>52.69</v>
      </c>
      <c r="AE351" s="108">
        <f t="shared" si="43"/>
        <v>95.15</v>
      </c>
      <c r="AF351" s="109">
        <f t="shared" si="44"/>
        <v>0</v>
      </c>
      <c r="AG351" s="109">
        <f t="shared" si="45"/>
        <v>0</v>
      </c>
      <c r="AH351" s="11"/>
      <c r="AI351" s="110">
        <f t="shared" si="46"/>
        <v>0</v>
      </c>
      <c r="AJ351" s="111">
        <f t="shared" si="47"/>
        <v>0.36780000000000002</v>
      </c>
      <c r="AK351" s="108">
        <f t="shared" si="48"/>
        <v>0</v>
      </c>
    </row>
    <row r="352" spans="1:37" x14ac:dyDescent="0.35">
      <c r="A352" s="130" t="s">
        <v>464</v>
      </c>
      <c r="B352" s="19" t="s">
        <v>465</v>
      </c>
      <c r="C352" s="101" t="s">
        <v>477</v>
      </c>
      <c r="D352" s="102" t="s">
        <v>478</v>
      </c>
      <c r="E352" s="103" t="str">
        <f t="shared" si="41"/>
        <v>U024T013</v>
      </c>
      <c r="F352" s="104" t="s">
        <v>411</v>
      </c>
      <c r="G352" s="105">
        <v>34</v>
      </c>
      <c r="H352" s="106"/>
      <c r="I352" s="107">
        <v>66.36999999999999</v>
      </c>
      <c r="J352" s="107">
        <v>0</v>
      </c>
      <c r="K352" s="108">
        <v>0</v>
      </c>
      <c r="L352" s="107">
        <v>0</v>
      </c>
      <c r="M352" s="108">
        <v>0</v>
      </c>
      <c r="N352" s="107">
        <v>66.36999999999999</v>
      </c>
      <c r="O352" s="108">
        <v>25.880000000000003</v>
      </c>
      <c r="P352" s="107">
        <v>45.78</v>
      </c>
      <c r="Q352" s="108">
        <v>47.15</v>
      </c>
      <c r="R352" s="107">
        <v>0</v>
      </c>
      <c r="S352" s="108">
        <v>0</v>
      </c>
      <c r="T352" s="107">
        <v>66.36999999999999</v>
      </c>
      <c r="U352" s="108">
        <v>9.9600000000000009</v>
      </c>
      <c r="V352" s="107">
        <v>0</v>
      </c>
      <c r="W352" s="108">
        <v>0</v>
      </c>
      <c r="X352" s="107">
        <v>0</v>
      </c>
      <c r="Y352" s="108">
        <v>0</v>
      </c>
      <c r="Z352" s="107">
        <v>0</v>
      </c>
      <c r="AA352" s="108">
        <v>0</v>
      </c>
      <c r="AB352" s="107">
        <v>0</v>
      </c>
      <c r="AC352" s="108">
        <v>0</v>
      </c>
      <c r="AD352" s="107">
        <f t="shared" si="42"/>
        <v>82.990000000000009</v>
      </c>
      <c r="AE352" s="108">
        <f t="shared" si="43"/>
        <v>149.36000000000001</v>
      </c>
      <c r="AF352" s="109">
        <f t="shared" si="44"/>
        <v>0</v>
      </c>
      <c r="AG352" s="109">
        <f t="shared" si="45"/>
        <v>0</v>
      </c>
      <c r="AH352" s="11"/>
      <c r="AI352" s="110">
        <f t="shared" si="46"/>
        <v>0</v>
      </c>
      <c r="AJ352" s="111">
        <f t="shared" si="47"/>
        <v>0.32750000000000001</v>
      </c>
      <c r="AK352" s="108">
        <f t="shared" si="48"/>
        <v>0</v>
      </c>
    </row>
    <row r="353" spans="1:37" x14ac:dyDescent="0.35">
      <c r="A353" s="130" t="s">
        <v>467</v>
      </c>
      <c r="B353" s="19" t="s">
        <v>468</v>
      </c>
      <c r="C353" s="101" t="s">
        <v>477</v>
      </c>
      <c r="D353" s="102" t="s">
        <v>478</v>
      </c>
      <c r="E353" s="103" t="str">
        <f t="shared" si="41"/>
        <v>U024T034</v>
      </c>
      <c r="F353" s="104" t="s">
        <v>411</v>
      </c>
      <c r="G353" s="105">
        <v>34</v>
      </c>
      <c r="H353" s="106"/>
      <c r="I353" s="107">
        <v>54.65</v>
      </c>
      <c r="J353" s="107">
        <v>0</v>
      </c>
      <c r="K353" s="108">
        <v>0</v>
      </c>
      <c r="L353" s="107">
        <v>0</v>
      </c>
      <c r="M353" s="108">
        <v>0</v>
      </c>
      <c r="N353" s="107">
        <v>54.65</v>
      </c>
      <c r="O353" s="108">
        <v>21.32</v>
      </c>
      <c r="P353" s="107">
        <v>31.15</v>
      </c>
      <c r="Q353" s="108">
        <v>32.08</v>
      </c>
      <c r="R353" s="107">
        <v>0</v>
      </c>
      <c r="S353" s="108">
        <v>0</v>
      </c>
      <c r="T353" s="107">
        <v>54.65</v>
      </c>
      <c r="U353" s="108">
        <v>8.1999999999999993</v>
      </c>
      <c r="V353" s="107">
        <v>0</v>
      </c>
      <c r="W353" s="108">
        <v>0</v>
      </c>
      <c r="X353" s="107">
        <v>0</v>
      </c>
      <c r="Y353" s="108">
        <v>0</v>
      </c>
      <c r="Z353" s="107">
        <v>0</v>
      </c>
      <c r="AA353" s="108">
        <v>0</v>
      </c>
      <c r="AB353" s="107">
        <v>0</v>
      </c>
      <c r="AC353" s="108">
        <v>0</v>
      </c>
      <c r="AD353" s="107">
        <f t="shared" si="42"/>
        <v>61.599999999999994</v>
      </c>
      <c r="AE353" s="108">
        <f t="shared" si="43"/>
        <v>116.25</v>
      </c>
      <c r="AF353" s="109">
        <f t="shared" si="44"/>
        <v>0</v>
      </c>
      <c r="AG353" s="109">
        <f t="shared" si="45"/>
        <v>0</v>
      </c>
      <c r="AH353" s="11"/>
      <c r="AI353" s="110">
        <f t="shared" si="46"/>
        <v>0</v>
      </c>
      <c r="AJ353" s="111">
        <f t="shared" si="47"/>
        <v>0.36030000000000001</v>
      </c>
      <c r="AK353" s="108">
        <f t="shared" si="48"/>
        <v>0</v>
      </c>
    </row>
    <row r="354" spans="1:37" x14ac:dyDescent="0.35">
      <c r="A354" s="130" t="s">
        <v>469</v>
      </c>
      <c r="B354" s="19" t="s">
        <v>470</v>
      </c>
      <c r="C354" s="101" t="s">
        <v>477</v>
      </c>
      <c r="D354" s="102" t="s">
        <v>478</v>
      </c>
      <c r="E354" s="103" t="str">
        <f t="shared" si="41"/>
        <v>U024T080</v>
      </c>
      <c r="F354" s="104" t="s">
        <v>411</v>
      </c>
      <c r="G354" s="105">
        <v>34</v>
      </c>
      <c r="H354" s="106"/>
      <c r="I354" s="107">
        <v>43.33</v>
      </c>
      <c r="J354" s="107">
        <v>0</v>
      </c>
      <c r="K354" s="108">
        <v>0</v>
      </c>
      <c r="L354" s="107">
        <v>0</v>
      </c>
      <c r="M354" s="108">
        <v>0</v>
      </c>
      <c r="N354" s="107">
        <v>43.33</v>
      </c>
      <c r="O354" s="108">
        <v>16.909999999999997</v>
      </c>
      <c r="P354" s="107">
        <v>16</v>
      </c>
      <c r="Q354" s="108">
        <v>16.48</v>
      </c>
      <c r="R354" s="107">
        <v>0</v>
      </c>
      <c r="S354" s="108">
        <v>0</v>
      </c>
      <c r="T354" s="107">
        <v>43.33</v>
      </c>
      <c r="U354" s="108">
        <v>6.5</v>
      </c>
      <c r="V354" s="107">
        <v>0</v>
      </c>
      <c r="W354" s="108">
        <v>0</v>
      </c>
      <c r="X354" s="107">
        <v>0</v>
      </c>
      <c r="Y354" s="108">
        <v>0</v>
      </c>
      <c r="Z354" s="107">
        <v>0</v>
      </c>
      <c r="AA354" s="108">
        <v>0</v>
      </c>
      <c r="AB354" s="107">
        <v>0</v>
      </c>
      <c r="AC354" s="108">
        <v>0</v>
      </c>
      <c r="AD354" s="107">
        <f t="shared" si="42"/>
        <v>39.89</v>
      </c>
      <c r="AE354" s="108">
        <f t="shared" si="43"/>
        <v>83.22</v>
      </c>
      <c r="AF354" s="109">
        <f t="shared" si="44"/>
        <v>0</v>
      </c>
      <c r="AG354" s="109">
        <f t="shared" si="45"/>
        <v>0</v>
      </c>
      <c r="AH354" s="11"/>
      <c r="AI354" s="110">
        <f t="shared" si="46"/>
        <v>0</v>
      </c>
      <c r="AJ354" s="111">
        <f t="shared" si="47"/>
        <v>0.36919999999999997</v>
      </c>
      <c r="AK354" s="108">
        <f t="shared" si="48"/>
        <v>0</v>
      </c>
    </row>
    <row r="355" spans="1:37" x14ac:dyDescent="0.35">
      <c r="A355" s="130" t="s">
        <v>471</v>
      </c>
      <c r="B355" s="19" t="s">
        <v>472</v>
      </c>
      <c r="C355" s="101" t="s">
        <v>477</v>
      </c>
      <c r="D355" s="102" t="s">
        <v>478</v>
      </c>
      <c r="E355" s="103" t="str">
        <f t="shared" si="41"/>
        <v>U024T102</v>
      </c>
      <c r="F355" s="104" t="s">
        <v>411</v>
      </c>
      <c r="G355" s="105">
        <v>34</v>
      </c>
      <c r="H355" s="106"/>
      <c r="I355" s="107">
        <v>63.55</v>
      </c>
      <c r="J355" s="107">
        <v>0</v>
      </c>
      <c r="K355" s="108">
        <v>0</v>
      </c>
      <c r="L355" s="107">
        <v>0</v>
      </c>
      <c r="M355" s="108">
        <v>0</v>
      </c>
      <c r="N355" s="107">
        <v>63.55</v>
      </c>
      <c r="O355" s="108">
        <v>24.79</v>
      </c>
      <c r="P355" s="107">
        <v>34.9</v>
      </c>
      <c r="Q355" s="108">
        <v>35.950000000000003</v>
      </c>
      <c r="R355" s="107">
        <v>2</v>
      </c>
      <c r="S355" s="108">
        <v>4.9800000000000004</v>
      </c>
      <c r="T355" s="107">
        <v>63.55</v>
      </c>
      <c r="U355" s="108">
        <v>9.5299999999999994</v>
      </c>
      <c r="V355" s="107">
        <v>0</v>
      </c>
      <c r="W355" s="108">
        <v>0</v>
      </c>
      <c r="X355" s="107">
        <v>0</v>
      </c>
      <c r="Y355" s="108">
        <v>0</v>
      </c>
      <c r="Z355" s="107">
        <v>0</v>
      </c>
      <c r="AA355" s="108">
        <v>0</v>
      </c>
      <c r="AB355" s="107">
        <v>0</v>
      </c>
      <c r="AC355" s="108">
        <v>0</v>
      </c>
      <c r="AD355" s="107">
        <f t="shared" si="42"/>
        <v>75.25</v>
      </c>
      <c r="AE355" s="108">
        <f t="shared" si="43"/>
        <v>138.80000000000001</v>
      </c>
      <c r="AF355" s="109">
        <f t="shared" si="44"/>
        <v>0</v>
      </c>
      <c r="AG355" s="109">
        <f t="shared" si="45"/>
        <v>0</v>
      </c>
      <c r="AH355" s="11"/>
      <c r="AI355" s="110">
        <f t="shared" si="46"/>
        <v>0</v>
      </c>
      <c r="AJ355" s="111">
        <f t="shared" si="47"/>
        <v>0.39989999999999998</v>
      </c>
      <c r="AK355" s="108">
        <f t="shared" si="48"/>
        <v>0</v>
      </c>
    </row>
    <row r="356" spans="1:37" x14ac:dyDescent="0.35">
      <c r="A356" s="130" t="s">
        <v>473</v>
      </c>
      <c r="B356" s="19" t="s">
        <v>474</v>
      </c>
      <c r="C356" s="101" t="s">
        <v>477</v>
      </c>
      <c r="D356" s="102" t="s">
        <v>478</v>
      </c>
      <c r="E356" s="103" t="str">
        <f t="shared" si="41"/>
        <v>U024T147</v>
      </c>
      <c r="F356" s="104" t="s">
        <v>411</v>
      </c>
      <c r="G356" s="105">
        <v>34</v>
      </c>
      <c r="H356" s="106"/>
      <c r="I356" s="107">
        <v>39.94</v>
      </c>
      <c r="J356" s="107">
        <v>0</v>
      </c>
      <c r="K356" s="108">
        <v>0</v>
      </c>
      <c r="L356" s="107">
        <v>0</v>
      </c>
      <c r="M356" s="108">
        <v>0</v>
      </c>
      <c r="N356" s="107">
        <v>39.94</v>
      </c>
      <c r="O356" s="108">
        <v>15.579999999999998</v>
      </c>
      <c r="P356" s="107">
        <v>25.95</v>
      </c>
      <c r="Q356" s="108">
        <v>26.73</v>
      </c>
      <c r="R356" s="107">
        <v>0</v>
      </c>
      <c r="S356" s="108">
        <v>0</v>
      </c>
      <c r="T356" s="107">
        <v>39.94</v>
      </c>
      <c r="U356" s="108">
        <v>5.99</v>
      </c>
      <c r="V356" s="107">
        <v>0</v>
      </c>
      <c r="W356" s="108">
        <v>0</v>
      </c>
      <c r="X356" s="107">
        <v>0</v>
      </c>
      <c r="Y356" s="108">
        <v>0</v>
      </c>
      <c r="Z356" s="107">
        <v>0</v>
      </c>
      <c r="AA356" s="108">
        <v>0</v>
      </c>
      <c r="AB356" s="107">
        <v>0</v>
      </c>
      <c r="AC356" s="108">
        <v>0</v>
      </c>
      <c r="AD356" s="107">
        <f t="shared" si="42"/>
        <v>48.300000000000004</v>
      </c>
      <c r="AE356" s="108">
        <f t="shared" si="43"/>
        <v>88.240000000000009</v>
      </c>
      <c r="AF356" s="109">
        <f t="shared" si="44"/>
        <v>0</v>
      </c>
      <c r="AG356" s="109">
        <f t="shared" si="45"/>
        <v>0</v>
      </c>
      <c r="AH356" s="11"/>
      <c r="AI356" s="110">
        <f t="shared" si="46"/>
        <v>0</v>
      </c>
      <c r="AJ356" s="111">
        <f t="shared" si="47"/>
        <v>0.28660000000000002</v>
      </c>
      <c r="AK356" s="108">
        <f t="shared" si="48"/>
        <v>0</v>
      </c>
    </row>
    <row r="357" spans="1:37" x14ac:dyDescent="0.35">
      <c r="A357" s="130" t="s">
        <v>475</v>
      </c>
      <c r="B357" s="19" t="s">
        <v>476</v>
      </c>
      <c r="C357" s="101" t="s">
        <v>477</v>
      </c>
      <c r="D357" s="102" t="s">
        <v>478</v>
      </c>
      <c r="E357" s="103" t="str">
        <f t="shared" si="41"/>
        <v>U024T235</v>
      </c>
      <c r="F357" s="104" t="s">
        <v>411</v>
      </c>
      <c r="G357" s="105">
        <v>34</v>
      </c>
      <c r="H357" s="106"/>
      <c r="I357" s="107">
        <v>5.5</v>
      </c>
      <c r="J357" s="107">
        <v>0</v>
      </c>
      <c r="K357" s="108">
        <v>0</v>
      </c>
      <c r="L357" s="107">
        <v>0</v>
      </c>
      <c r="M357" s="108">
        <v>0</v>
      </c>
      <c r="N357" s="107">
        <v>5.5</v>
      </c>
      <c r="O357" s="108">
        <v>2.15</v>
      </c>
      <c r="P357" s="107">
        <v>3</v>
      </c>
      <c r="Q357" s="108">
        <v>3.09</v>
      </c>
      <c r="R357" s="107">
        <v>0</v>
      </c>
      <c r="S357" s="108">
        <v>0</v>
      </c>
      <c r="T357" s="107">
        <v>5.5</v>
      </c>
      <c r="U357" s="108">
        <v>0.83</v>
      </c>
      <c r="V357" s="107">
        <v>0</v>
      </c>
      <c r="W357" s="108">
        <v>0</v>
      </c>
      <c r="X357" s="107">
        <v>0</v>
      </c>
      <c r="Y357" s="108">
        <v>0</v>
      </c>
      <c r="Z357" s="107">
        <v>0</v>
      </c>
      <c r="AA357" s="108">
        <v>0</v>
      </c>
      <c r="AB357" s="107">
        <v>0</v>
      </c>
      <c r="AC357" s="108">
        <v>0</v>
      </c>
      <c r="AD357" s="107">
        <f t="shared" si="42"/>
        <v>6.07</v>
      </c>
      <c r="AE357" s="108">
        <f t="shared" si="43"/>
        <v>11.57</v>
      </c>
      <c r="AF357" s="109">
        <f t="shared" si="44"/>
        <v>0</v>
      </c>
      <c r="AG357" s="109">
        <f t="shared" si="45"/>
        <v>0</v>
      </c>
      <c r="AH357" s="11"/>
      <c r="AI357" s="110">
        <f t="shared" si="46"/>
        <v>0</v>
      </c>
      <c r="AJ357" s="111">
        <f t="shared" si="47"/>
        <v>0.19289999999999999</v>
      </c>
      <c r="AK357" s="108">
        <f t="shared" si="48"/>
        <v>0</v>
      </c>
    </row>
    <row r="358" spans="1:37" x14ac:dyDescent="0.35">
      <c r="A358" s="131" t="s">
        <v>477</v>
      </c>
      <c r="B358" s="132" t="s">
        <v>479</v>
      </c>
      <c r="C358" s="133" t="s">
        <v>477</v>
      </c>
      <c r="D358" s="134" t="s">
        <v>479</v>
      </c>
      <c r="E358" s="135" t="str">
        <f t="shared" si="41"/>
        <v>U024U024</v>
      </c>
      <c r="F358" s="136" t="s">
        <v>411</v>
      </c>
      <c r="G358" s="137">
        <v>34</v>
      </c>
      <c r="H358" s="1"/>
      <c r="I358" s="138">
        <v>0</v>
      </c>
      <c r="J358" s="138">
        <v>0</v>
      </c>
      <c r="K358" s="139">
        <v>0</v>
      </c>
      <c r="L358" s="138">
        <v>0</v>
      </c>
      <c r="M358" s="139">
        <v>0</v>
      </c>
      <c r="N358" s="138">
        <v>0</v>
      </c>
      <c r="O358" s="139">
        <v>0</v>
      </c>
      <c r="P358" s="138">
        <v>0</v>
      </c>
      <c r="Q358" s="139">
        <v>0</v>
      </c>
      <c r="R358" s="138">
        <v>0</v>
      </c>
      <c r="S358" s="139">
        <v>0</v>
      </c>
      <c r="T358" s="138">
        <v>0</v>
      </c>
      <c r="U358" s="139">
        <v>0</v>
      </c>
      <c r="V358" s="138">
        <v>0</v>
      </c>
      <c r="W358" s="139">
        <v>0</v>
      </c>
      <c r="X358" s="138">
        <v>0</v>
      </c>
      <c r="Y358" s="139">
        <v>0</v>
      </c>
      <c r="Z358" s="138">
        <v>0</v>
      </c>
      <c r="AA358" s="139">
        <v>0</v>
      </c>
      <c r="AB358" s="138">
        <v>0</v>
      </c>
      <c r="AC358" s="139">
        <v>0</v>
      </c>
      <c r="AD358" s="138">
        <f t="shared" si="42"/>
        <v>0</v>
      </c>
      <c r="AE358" s="139">
        <f t="shared" si="43"/>
        <v>0</v>
      </c>
      <c r="AF358" s="140">
        <f t="shared" si="44"/>
        <v>366.79</v>
      </c>
      <c r="AG358" s="140">
        <f t="shared" si="45"/>
        <v>682.59</v>
      </c>
      <c r="AH358" s="11"/>
      <c r="AI358" s="141">
        <f t="shared" si="46"/>
        <v>0</v>
      </c>
      <c r="AJ358" s="141">
        <f t="shared" si="47"/>
        <v>0</v>
      </c>
      <c r="AK358" s="139">
        <f t="shared" si="48"/>
        <v>0</v>
      </c>
    </row>
    <row r="359" spans="1:37" x14ac:dyDescent="0.35">
      <c r="A359" s="130" t="s">
        <v>462</v>
      </c>
      <c r="B359" s="19" t="s">
        <v>463</v>
      </c>
      <c r="C359" s="101" t="s">
        <v>480</v>
      </c>
      <c r="D359" s="102" t="s">
        <v>481</v>
      </c>
      <c r="E359" s="103" t="str">
        <f t="shared" si="41"/>
        <v>U093T002</v>
      </c>
      <c r="F359" s="104" t="s">
        <v>411</v>
      </c>
      <c r="G359" s="105">
        <v>34</v>
      </c>
      <c r="H359" s="1"/>
      <c r="I359" s="107">
        <v>86.31</v>
      </c>
      <c r="J359" s="107">
        <v>14</v>
      </c>
      <c r="K359" s="108">
        <v>-7.56</v>
      </c>
      <c r="L359" s="107">
        <v>24.08</v>
      </c>
      <c r="M359" s="108">
        <v>8.67</v>
      </c>
      <c r="N359" s="107">
        <v>0</v>
      </c>
      <c r="O359" s="108">
        <v>0</v>
      </c>
      <c r="P359" s="107">
        <v>52</v>
      </c>
      <c r="Q359" s="108">
        <v>53.56</v>
      </c>
      <c r="R359" s="107">
        <v>0</v>
      </c>
      <c r="S359" s="108">
        <v>0</v>
      </c>
      <c r="T359" s="107">
        <v>86.31</v>
      </c>
      <c r="U359" s="108">
        <v>12.95</v>
      </c>
      <c r="V359" s="107">
        <v>0</v>
      </c>
      <c r="W359" s="108">
        <v>0</v>
      </c>
      <c r="X359" s="107">
        <v>0</v>
      </c>
      <c r="Y359" s="108">
        <v>0</v>
      </c>
      <c r="Z359" s="107">
        <v>0</v>
      </c>
      <c r="AA359" s="108">
        <v>6.53</v>
      </c>
      <c r="AB359" s="107">
        <v>0</v>
      </c>
      <c r="AC359" s="108">
        <v>3.1</v>
      </c>
      <c r="AD359" s="107">
        <f t="shared" si="42"/>
        <v>77.25</v>
      </c>
      <c r="AE359" s="108">
        <f t="shared" si="43"/>
        <v>163.56</v>
      </c>
      <c r="AF359" s="109">
        <f t="shared" si="44"/>
        <v>0</v>
      </c>
      <c r="AG359" s="109">
        <f t="shared" si="45"/>
        <v>0</v>
      </c>
      <c r="AH359" s="11"/>
      <c r="AI359" s="110">
        <f t="shared" si="46"/>
        <v>0</v>
      </c>
      <c r="AJ359" s="111">
        <f t="shared" si="47"/>
        <v>0.63219999999999998</v>
      </c>
      <c r="AK359" s="108">
        <f t="shared" si="48"/>
        <v>0</v>
      </c>
    </row>
    <row r="360" spans="1:37" x14ac:dyDescent="0.35">
      <c r="A360" s="130" t="s">
        <v>464</v>
      </c>
      <c r="B360" s="19" t="s">
        <v>465</v>
      </c>
      <c r="C360" s="101" t="s">
        <v>480</v>
      </c>
      <c r="D360" s="102" t="s">
        <v>481</v>
      </c>
      <c r="E360" s="103" t="str">
        <f t="shared" si="41"/>
        <v>U093T013</v>
      </c>
      <c r="F360" s="104" t="s">
        <v>411</v>
      </c>
      <c r="G360" s="105">
        <v>34</v>
      </c>
      <c r="H360" s="1"/>
      <c r="I360" s="107">
        <v>155.74</v>
      </c>
      <c r="J360" s="107">
        <v>20.5</v>
      </c>
      <c r="K360" s="108">
        <v>-11.07</v>
      </c>
      <c r="L360" s="107">
        <v>57.93</v>
      </c>
      <c r="M360" s="108">
        <v>20.85</v>
      </c>
      <c r="N360" s="107">
        <v>0</v>
      </c>
      <c r="O360" s="108">
        <v>0</v>
      </c>
      <c r="P360" s="107">
        <v>97.47</v>
      </c>
      <c r="Q360" s="108">
        <v>100.39</v>
      </c>
      <c r="R360" s="107">
        <v>0</v>
      </c>
      <c r="S360" s="108">
        <v>0</v>
      </c>
      <c r="T360" s="107">
        <v>155.74</v>
      </c>
      <c r="U360" s="108">
        <v>23.36</v>
      </c>
      <c r="V360" s="107">
        <v>0</v>
      </c>
      <c r="W360" s="108">
        <v>0</v>
      </c>
      <c r="X360" s="107">
        <v>0</v>
      </c>
      <c r="Y360" s="108">
        <v>0</v>
      </c>
      <c r="Z360" s="107">
        <v>0</v>
      </c>
      <c r="AA360" s="108">
        <v>11.79</v>
      </c>
      <c r="AB360" s="107">
        <v>0</v>
      </c>
      <c r="AC360" s="108">
        <v>5.6</v>
      </c>
      <c r="AD360" s="107">
        <f t="shared" si="42"/>
        <v>150.91999999999999</v>
      </c>
      <c r="AE360" s="108">
        <f t="shared" si="43"/>
        <v>306.65999999999997</v>
      </c>
      <c r="AF360" s="109">
        <f t="shared" si="44"/>
        <v>0</v>
      </c>
      <c r="AG360" s="109">
        <f t="shared" si="45"/>
        <v>0</v>
      </c>
      <c r="AH360" s="11"/>
      <c r="AI360" s="110">
        <f t="shared" si="46"/>
        <v>0</v>
      </c>
      <c r="AJ360" s="111">
        <f t="shared" si="47"/>
        <v>0.67249999999999999</v>
      </c>
      <c r="AK360" s="108">
        <f t="shared" si="48"/>
        <v>0</v>
      </c>
    </row>
    <row r="361" spans="1:37" x14ac:dyDescent="0.35">
      <c r="A361" s="130" t="s">
        <v>467</v>
      </c>
      <c r="B361" s="19" t="s">
        <v>468</v>
      </c>
      <c r="C361" s="101" t="s">
        <v>480</v>
      </c>
      <c r="D361" s="102" t="s">
        <v>481</v>
      </c>
      <c r="E361" s="103" t="str">
        <f t="shared" si="41"/>
        <v>U093T034</v>
      </c>
      <c r="F361" s="104" t="s">
        <v>411</v>
      </c>
      <c r="G361" s="105">
        <v>34</v>
      </c>
      <c r="H361" s="1"/>
      <c r="I361" s="107">
        <v>108.19</v>
      </c>
      <c r="J361" s="107">
        <v>12.38</v>
      </c>
      <c r="K361" s="108">
        <v>-6.6899999999999995</v>
      </c>
      <c r="L361" s="107">
        <v>33.450000000000003</v>
      </c>
      <c r="M361" s="108">
        <v>12.04</v>
      </c>
      <c r="N361" s="107">
        <v>0</v>
      </c>
      <c r="O361" s="108">
        <v>0</v>
      </c>
      <c r="P361" s="107">
        <v>62.71</v>
      </c>
      <c r="Q361" s="108">
        <v>64.59</v>
      </c>
      <c r="R361" s="107">
        <v>0</v>
      </c>
      <c r="S361" s="108">
        <v>0</v>
      </c>
      <c r="T361" s="107">
        <v>108.19000000000001</v>
      </c>
      <c r="U361" s="108">
        <v>16.23</v>
      </c>
      <c r="V361" s="107">
        <v>0</v>
      </c>
      <c r="W361" s="108">
        <v>0</v>
      </c>
      <c r="X361" s="107">
        <v>0</v>
      </c>
      <c r="Y361" s="108">
        <v>0</v>
      </c>
      <c r="Z361" s="107">
        <v>0</v>
      </c>
      <c r="AA361" s="108">
        <v>8.19</v>
      </c>
      <c r="AB361" s="107">
        <v>0</v>
      </c>
      <c r="AC361" s="108">
        <v>3.89</v>
      </c>
      <c r="AD361" s="107">
        <f t="shared" si="42"/>
        <v>98.25</v>
      </c>
      <c r="AE361" s="108">
        <f t="shared" si="43"/>
        <v>206.44</v>
      </c>
      <c r="AF361" s="109">
        <f t="shared" si="44"/>
        <v>0</v>
      </c>
      <c r="AG361" s="109">
        <f t="shared" si="45"/>
        <v>0</v>
      </c>
      <c r="AH361" s="11"/>
      <c r="AI361" s="110">
        <f t="shared" si="46"/>
        <v>0</v>
      </c>
      <c r="AJ361" s="111">
        <f t="shared" si="47"/>
        <v>0.63970000000000005</v>
      </c>
      <c r="AK361" s="108">
        <f t="shared" si="48"/>
        <v>0</v>
      </c>
    </row>
    <row r="362" spans="1:37" x14ac:dyDescent="0.35">
      <c r="A362" s="130" t="s">
        <v>469</v>
      </c>
      <c r="B362" s="19" t="s">
        <v>470</v>
      </c>
      <c r="C362" s="101" t="s">
        <v>480</v>
      </c>
      <c r="D362" s="102" t="s">
        <v>481</v>
      </c>
      <c r="E362" s="103" t="str">
        <f t="shared" si="41"/>
        <v>U093T080</v>
      </c>
      <c r="F362" s="104" t="s">
        <v>411</v>
      </c>
      <c r="G362" s="105">
        <v>34</v>
      </c>
      <c r="H362" s="1"/>
      <c r="I362" s="107">
        <v>76.67</v>
      </c>
      <c r="J362" s="107">
        <v>4</v>
      </c>
      <c r="K362" s="108">
        <v>-2.16</v>
      </c>
      <c r="L362" s="107">
        <v>31.28</v>
      </c>
      <c r="M362" s="108">
        <v>11.260000000000002</v>
      </c>
      <c r="N362" s="107">
        <v>0</v>
      </c>
      <c r="O362" s="108">
        <v>0</v>
      </c>
      <c r="P362" s="107">
        <v>32.85</v>
      </c>
      <c r="Q362" s="108">
        <v>33.840000000000003</v>
      </c>
      <c r="R362" s="107">
        <v>1</v>
      </c>
      <c r="S362" s="108">
        <v>2.4900000000000002</v>
      </c>
      <c r="T362" s="107">
        <v>76.67</v>
      </c>
      <c r="U362" s="108">
        <v>11.5</v>
      </c>
      <c r="V362" s="107">
        <v>0</v>
      </c>
      <c r="W362" s="108">
        <v>0</v>
      </c>
      <c r="X362" s="107">
        <v>0</v>
      </c>
      <c r="Y362" s="108">
        <v>0</v>
      </c>
      <c r="Z362" s="107">
        <v>0</v>
      </c>
      <c r="AA362" s="108">
        <v>5.8</v>
      </c>
      <c r="AB362" s="107">
        <v>0</v>
      </c>
      <c r="AC362" s="108">
        <v>2.76</v>
      </c>
      <c r="AD362" s="107">
        <f t="shared" si="42"/>
        <v>65.490000000000009</v>
      </c>
      <c r="AE362" s="108">
        <f t="shared" si="43"/>
        <v>142.16000000000003</v>
      </c>
      <c r="AF362" s="109">
        <f t="shared" si="44"/>
        <v>0</v>
      </c>
      <c r="AG362" s="109">
        <f t="shared" si="45"/>
        <v>0</v>
      </c>
      <c r="AH362" s="11"/>
      <c r="AI362" s="110">
        <f t="shared" si="46"/>
        <v>0</v>
      </c>
      <c r="AJ362" s="111">
        <f t="shared" si="47"/>
        <v>0.63080000000000003</v>
      </c>
      <c r="AK362" s="108">
        <f t="shared" si="48"/>
        <v>0</v>
      </c>
    </row>
    <row r="363" spans="1:37" x14ac:dyDescent="0.35">
      <c r="A363" s="130" t="s">
        <v>471</v>
      </c>
      <c r="B363" s="19" t="s">
        <v>472</v>
      </c>
      <c r="C363" s="101" t="s">
        <v>480</v>
      </c>
      <c r="D363" s="102" t="s">
        <v>481</v>
      </c>
      <c r="E363" s="103" t="str">
        <f t="shared" si="41"/>
        <v>U093T102</v>
      </c>
      <c r="F363" s="104" t="s">
        <v>411</v>
      </c>
      <c r="G363" s="105">
        <v>34</v>
      </c>
      <c r="H363" s="1"/>
      <c r="I363" s="107">
        <v>112.1</v>
      </c>
      <c r="J363" s="107">
        <v>12.35</v>
      </c>
      <c r="K363" s="108">
        <v>-6.67</v>
      </c>
      <c r="L363" s="107">
        <v>34.25</v>
      </c>
      <c r="M363" s="108">
        <v>12.33</v>
      </c>
      <c r="N363" s="107">
        <v>0</v>
      </c>
      <c r="O363" s="108">
        <v>0</v>
      </c>
      <c r="P363" s="107">
        <v>57</v>
      </c>
      <c r="Q363" s="108">
        <v>58.71</v>
      </c>
      <c r="R363" s="107">
        <v>1</v>
      </c>
      <c r="S363" s="108">
        <v>2.4900000000000002</v>
      </c>
      <c r="T363" s="107">
        <v>112.1</v>
      </c>
      <c r="U363" s="108">
        <v>16.82</v>
      </c>
      <c r="V363" s="107">
        <v>0</v>
      </c>
      <c r="W363" s="108">
        <v>0</v>
      </c>
      <c r="X363" s="107">
        <v>0</v>
      </c>
      <c r="Y363" s="108">
        <v>0</v>
      </c>
      <c r="Z363" s="107">
        <v>0</v>
      </c>
      <c r="AA363" s="108">
        <v>8.48</v>
      </c>
      <c r="AB363" s="107">
        <v>0</v>
      </c>
      <c r="AC363" s="108">
        <v>4.03</v>
      </c>
      <c r="AD363" s="107">
        <f t="shared" si="42"/>
        <v>96.190000000000012</v>
      </c>
      <c r="AE363" s="108">
        <f t="shared" si="43"/>
        <v>208.29000000000002</v>
      </c>
      <c r="AF363" s="109">
        <f t="shared" si="44"/>
        <v>0</v>
      </c>
      <c r="AG363" s="109">
        <f t="shared" si="45"/>
        <v>0</v>
      </c>
      <c r="AH363" s="11"/>
      <c r="AI363" s="110">
        <f t="shared" si="46"/>
        <v>0</v>
      </c>
      <c r="AJ363" s="111">
        <f t="shared" si="47"/>
        <v>0.60009999999999997</v>
      </c>
      <c r="AK363" s="108">
        <f t="shared" si="48"/>
        <v>0</v>
      </c>
    </row>
    <row r="364" spans="1:37" x14ac:dyDescent="0.35">
      <c r="A364" s="130" t="s">
        <v>473</v>
      </c>
      <c r="B364" s="19" t="s">
        <v>474</v>
      </c>
      <c r="C364" s="101" t="s">
        <v>480</v>
      </c>
      <c r="D364" s="102" t="s">
        <v>481</v>
      </c>
      <c r="E364" s="103" t="str">
        <f t="shared" si="41"/>
        <v>U093T147</v>
      </c>
      <c r="F364" s="104" t="s">
        <v>411</v>
      </c>
      <c r="G364" s="105">
        <v>34</v>
      </c>
      <c r="H364" s="1"/>
      <c r="I364" s="107">
        <v>107.86</v>
      </c>
      <c r="J364" s="107">
        <v>16.399999999999999</v>
      </c>
      <c r="K364" s="108">
        <v>-8.86</v>
      </c>
      <c r="L364" s="107">
        <v>31.33</v>
      </c>
      <c r="M364" s="108">
        <v>11.280000000000001</v>
      </c>
      <c r="N364" s="107">
        <v>0</v>
      </c>
      <c r="O364" s="108">
        <v>0</v>
      </c>
      <c r="P364" s="107">
        <v>78.75</v>
      </c>
      <c r="Q364" s="108">
        <v>81.11</v>
      </c>
      <c r="R364" s="107">
        <v>0</v>
      </c>
      <c r="S364" s="108">
        <v>0</v>
      </c>
      <c r="T364" s="107">
        <v>107.86</v>
      </c>
      <c r="U364" s="108">
        <v>16.18</v>
      </c>
      <c r="V364" s="107">
        <v>0</v>
      </c>
      <c r="W364" s="108">
        <v>0</v>
      </c>
      <c r="X364" s="107">
        <v>0</v>
      </c>
      <c r="Y364" s="108">
        <v>0</v>
      </c>
      <c r="Z364" s="107">
        <v>0</v>
      </c>
      <c r="AA364" s="108">
        <v>8.16</v>
      </c>
      <c r="AB364" s="107">
        <v>0</v>
      </c>
      <c r="AC364" s="108">
        <v>3.88</v>
      </c>
      <c r="AD364" s="107">
        <f t="shared" si="42"/>
        <v>111.75</v>
      </c>
      <c r="AE364" s="108">
        <f t="shared" si="43"/>
        <v>219.61</v>
      </c>
      <c r="AF364" s="109">
        <f t="shared" si="44"/>
        <v>0</v>
      </c>
      <c r="AG364" s="109">
        <f t="shared" si="45"/>
        <v>0</v>
      </c>
      <c r="AH364" s="11"/>
      <c r="AI364" s="110">
        <f t="shared" si="46"/>
        <v>0</v>
      </c>
      <c r="AJ364" s="111">
        <f t="shared" si="47"/>
        <v>0.71340000000000003</v>
      </c>
      <c r="AK364" s="108">
        <f t="shared" si="48"/>
        <v>0</v>
      </c>
    </row>
    <row r="365" spans="1:37" x14ac:dyDescent="0.35">
      <c r="A365" s="130" t="s">
        <v>475</v>
      </c>
      <c r="B365" s="19" t="s">
        <v>476</v>
      </c>
      <c r="C365" s="101" t="s">
        <v>480</v>
      </c>
      <c r="D365" s="102" t="s">
        <v>482</v>
      </c>
      <c r="E365" s="103" t="s">
        <v>483</v>
      </c>
      <c r="F365" s="104" t="s">
        <v>411</v>
      </c>
      <c r="G365" s="105">
        <v>34</v>
      </c>
      <c r="H365" s="1"/>
      <c r="I365" s="107">
        <v>26</v>
      </c>
      <c r="J365" s="107">
        <v>1</v>
      </c>
      <c r="K365" s="108">
        <v>-0.54</v>
      </c>
      <c r="L365" s="107">
        <v>10.5</v>
      </c>
      <c r="M365" s="108">
        <v>3.78</v>
      </c>
      <c r="N365" s="107">
        <v>0</v>
      </c>
      <c r="O365" s="108">
        <v>0</v>
      </c>
      <c r="P365" s="107">
        <v>12</v>
      </c>
      <c r="Q365" s="108">
        <v>12.36</v>
      </c>
      <c r="R365" s="107">
        <v>0</v>
      </c>
      <c r="S365" s="108">
        <v>0</v>
      </c>
      <c r="T365" s="107">
        <v>26</v>
      </c>
      <c r="U365" s="108">
        <v>3.9</v>
      </c>
      <c r="V365" s="107">
        <v>0</v>
      </c>
      <c r="W365" s="108">
        <v>0</v>
      </c>
      <c r="X365" s="107">
        <v>0</v>
      </c>
      <c r="Y365" s="108">
        <v>0</v>
      </c>
      <c r="Z365" s="107">
        <v>0</v>
      </c>
      <c r="AA365" s="108">
        <v>1.97</v>
      </c>
      <c r="AB365" s="107">
        <v>0</v>
      </c>
      <c r="AC365" s="108">
        <v>0.93</v>
      </c>
      <c r="AD365" s="107">
        <f t="shared" si="42"/>
        <v>22.4</v>
      </c>
      <c r="AE365" s="108">
        <f t="shared" si="43"/>
        <v>48.4</v>
      </c>
      <c r="AF365" s="109">
        <f t="shared" si="44"/>
        <v>0</v>
      </c>
      <c r="AG365" s="109">
        <f t="shared" si="45"/>
        <v>0</v>
      </c>
      <c r="AH365" s="11"/>
      <c r="AI365" s="110">
        <f t="shared" si="46"/>
        <v>0</v>
      </c>
      <c r="AJ365" s="111">
        <f t="shared" si="47"/>
        <v>0.80710000000000004</v>
      </c>
      <c r="AK365" s="108">
        <f t="shared" si="48"/>
        <v>0</v>
      </c>
    </row>
    <row r="366" spans="1:37" x14ac:dyDescent="0.35">
      <c r="A366" s="142" t="s">
        <v>480</v>
      </c>
      <c r="B366" s="143" t="s">
        <v>484</v>
      </c>
      <c r="C366" s="144" t="s">
        <v>480</v>
      </c>
      <c r="D366" s="145" t="s">
        <v>481</v>
      </c>
      <c r="E366" s="146" t="str">
        <f t="shared" ref="E366:E429" si="49">C366&amp;A366</f>
        <v>U093U093</v>
      </c>
      <c r="F366" s="147" t="s">
        <v>411</v>
      </c>
      <c r="G366" s="148">
        <v>34</v>
      </c>
      <c r="H366" s="1"/>
      <c r="I366" s="149">
        <v>0</v>
      </c>
      <c r="J366" s="149">
        <v>0</v>
      </c>
      <c r="K366" s="150">
        <v>0</v>
      </c>
      <c r="L366" s="149">
        <v>0</v>
      </c>
      <c r="M366" s="150">
        <v>0</v>
      </c>
      <c r="N366" s="149">
        <v>0</v>
      </c>
      <c r="O366" s="150">
        <v>0</v>
      </c>
      <c r="P366" s="149">
        <v>0</v>
      </c>
      <c r="Q366" s="150">
        <v>0</v>
      </c>
      <c r="R366" s="149">
        <v>0</v>
      </c>
      <c r="S366" s="150">
        <v>0</v>
      </c>
      <c r="T366" s="149">
        <v>0</v>
      </c>
      <c r="U366" s="150">
        <v>0</v>
      </c>
      <c r="V366" s="149">
        <v>0</v>
      </c>
      <c r="W366" s="150">
        <v>0</v>
      </c>
      <c r="X366" s="149">
        <v>0</v>
      </c>
      <c r="Y366" s="150">
        <v>0</v>
      </c>
      <c r="Z366" s="149">
        <v>242.5</v>
      </c>
      <c r="AA366" s="150">
        <v>0</v>
      </c>
      <c r="AB366" s="149">
        <v>345.5</v>
      </c>
      <c r="AC366" s="150">
        <v>0</v>
      </c>
      <c r="AD366" s="149">
        <f t="shared" si="42"/>
        <v>0</v>
      </c>
      <c r="AE366" s="150">
        <f t="shared" si="43"/>
        <v>0</v>
      </c>
      <c r="AF366" s="151">
        <f t="shared" si="44"/>
        <v>622.24999999999989</v>
      </c>
      <c r="AG366" s="151">
        <f t="shared" si="45"/>
        <v>1295.1199999999999</v>
      </c>
      <c r="AH366" s="11"/>
      <c r="AI366" s="152">
        <f t="shared" si="46"/>
        <v>0</v>
      </c>
      <c r="AJ366" s="152">
        <f t="shared" si="47"/>
        <v>0</v>
      </c>
      <c r="AK366" s="150">
        <f t="shared" si="48"/>
        <v>0</v>
      </c>
    </row>
    <row r="367" spans="1:37" x14ac:dyDescent="0.35">
      <c r="A367" s="13" t="s">
        <v>485</v>
      </c>
      <c r="B367" s="14" t="s">
        <v>486</v>
      </c>
      <c r="C367" s="92" t="s">
        <v>485</v>
      </c>
      <c r="D367" s="93" t="s">
        <v>486</v>
      </c>
      <c r="E367" s="94" t="str">
        <f t="shared" si="49"/>
        <v>T055T055</v>
      </c>
      <c r="F367" s="95" t="s">
        <v>411</v>
      </c>
      <c r="G367" s="96">
        <v>35</v>
      </c>
      <c r="H367" s="1"/>
      <c r="I367" s="82">
        <v>175.17000000000002</v>
      </c>
      <c r="J367" s="82">
        <v>12.92</v>
      </c>
      <c r="K367" s="83">
        <v>-6.98</v>
      </c>
      <c r="L367" s="82">
        <v>42.09</v>
      </c>
      <c r="M367" s="83">
        <v>15.15</v>
      </c>
      <c r="N367" s="82">
        <v>33.65</v>
      </c>
      <c r="O367" s="83">
        <v>13.13</v>
      </c>
      <c r="P367" s="82">
        <v>86</v>
      </c>
      <c r="Q367" s="83">
        <v>88.58</v>
      </c>
      <c r="R367" s="82">
        <v>3</v>
      </c>
      <c r="S367" s="83">
        <v>7.47</v>
      </c>
      <c r="T367" s="82">
        <v>175.17000000000002</v>
      </c>
      <c r="U367" s="83">
        <v>26.28</v>
      </c>
      <c r="V367" s="82">
        <v>0</v>
      </c>
      <c r="W367" s="83">
        <v>0</v>
      </c>
      <c r="X367" s="82">
        <v>0</v>
      </c>
      <c r="Y367" s="83">
        <v>0</v>
      </c>
      <c r="Z367" s="82">
        <v>0</v>
      </c>
      <c r="AA367" s="83">
        <v>0</v>
      </c>
      <c r="AB367" s="82">
        <v>186.5</v>
      </c>
      <c r="AC367" s="83">
        <v>13.06</v>
      </c>
      <c r="AD367" s="82">
        <f t="shared" si="42"/>
        <v>156.69</v>
      </c>
      <c r="AE367" s="83">
        <f t="shared" si="43"/>
        <v>331.86</v>
      </c>
      <c r="AF367" s="97">
        <f t="shared" si="44"/>
        <v>156.69</v>
      </c>
      <c r="AG367" s="97">
        <f t="shared" si="45"/>
        <v>331.86</v>
      </c>
      <c r="AH367" s="11"/>
      <c r="AI367" s="84">
        <f t="shared" si="46"/>
        <v>331.86</v>
      </c>
      <c r="AJ367" s="124">
        <f t="shared" si="47"/>
        <v>1</v>
      </c>
      <c r="AK367" s="98">
        <f t="shared" si="48"/>
        <v>1</v>
      </c>
    </row>
    <row r="368" spans="1:37" x14ac:dyDescent="0.35">
      <c r="A368" s="13" t="s">
        <v>487</v>
      </c>
      <c r="B368" s="14" t="s">
        <v>488</v>
      </c>
      <c r="C368" s="92" t="s">
        <v>487</v>
      </c>
      <c r="D368" s="93" t="s">
        <v>488</v>
      </c>
      <c r="E368" s="94" t="str">
        <f t="shared" si="49"/>
        <v>T086T086</v>
      </c>
      <c r="F368" s="95" t="s">
        <v>411</v>
      </c>
      <c r="G368" s="96">
        <v>35</v>
      </c>
      <c r="H368" s="1"/>
      <c r="I368" s="82">
        <v>0</v>
      </c>
      <c r="J368" s="82">
        <v>0</v>
      </c>
      <c r="K368" s="83">
        <v>0</v>
      </c>
      <c r="L368" s="82">
        <v>0</v>
      </c>
      <c r="M368" s="83">
        <v>0</v>
      </c>
      <c r="N368" s="82">
        <v>0</v>
      </c>
      <c r="O368" s="83">
        <v>0</v>
      </c>
      <c r="P368" s="82">
        <v>0</v>
      </c>
      <c r="Q368" s="83">
        <v>0</v>
      </c>
      <c r="R368" s="82">
        <v>0</v>
      </c>
      <c r="S368" s="83">
        <v>0</v>
      </c>
      <c r="T368" s="82">
        <v>0</v>
      </c>
      <c r="U368" s="83">
        <v>0</v>
      </c>
      <c r="V368" s="82">
        <v>0</v>
      </c>
      <c r="W368" s="83">
        <v>0</v>
      </c>
      <c r="X368" s="82">
        <v>0</v>
      </c>
      <c r="Y368" s="83">
        <v>0</v>
      </c>
      <c r="Z368" s="82">
        <v>0</v>
      </c>
      <c r="AA368" s="83">
        <v>0</v>
      </c>
      <c r="AB368" s="82">
        <v>0</v>
      </c>
      <c r="AC368" s="83">
        <v>0</v>
      </c>
      <c r="AD368" s="82">
        <f t="shared" si="42"/>
        <v>0</v>
      </c>
      <c r="AE368" s="83">
        <f t="shared" si="43"/>
        <v>0</v>
      </c>
      <c r="AF368" s="97">
        <f t="shared" si="44"/>
        <v>0</v>
      </c>
      <c r="AG368" s="97">
        <f t="shared" si="45"/>
        <v>0</v>
      </c>
      <c r="AH368" s="11"/>
      <c r="AI368" s="84">
        <f t="shared" si="46"/>
        <v>111.52000000000001</v>
      </c>
      <c r="AJ368" s="84">
        <f t="shared" si="47"/>
        <v>0</v>
      </c>
      <c r="AK368" s="98">
        <f t="shared" si="48"/>
        <v>1</v>
      </c>
    </row>
    <row r="369" spans="1:37" x14ac:dyDescent="0.35">
      <c r="A369" s="13" t="s">
        <v>489</v>
      </c>
      <c r="B369" s="14" t="s">
        <v>490</v>
      </c>
      <c r="C369" s="92" t="s">
        <v>489</v>
      </c>
      <c r="D369" s="93" t="s">
        <v>490</v>
      </c>
      <c r="E369" s="94" t="str">
        <f t="shared" si="49"/>
        <v>T092T092</v>
      </c>
      <c r="F369" s="95" t="s">
        <v>161</v>
      </c>
      <c r="G369" s="96">
        <v>35</v>
      </c>
      <c r="H369" s="1"/>
      <c r="I369" s="82">
        <v>0</v>
      </c>
      <c r="J369" s="82">
        <v>0</v>
      </c>
      <c r="K369" s="83">
        <v>0</v>
      </c>
      <c r="L369" s="82">
        <v>0</v>
      </c>
      <c r="M369" s="83">
        <v>0</v>
      </c>
      <c r="N369" s="82">
        <v>0</v>
      </c>
      <c r="O369" s="83">
        <v>0</v>
      </c>
      <c r="P369" s="82">
        <v>0</v>
      </c>
      <c r="Q369" s="83">
        <v>0</v>
      </c>
      <c r="R369" s="82">
        <v>0</v>
      </c>
      <c r="S369" s="83">
        <v>0</v>
      </c>
      <c r="T369" s="82">
        <v>0</v>
      </c>
      <c r="U369" s="83">
        <v>0</v>
      </c>
      <c r="V369" s="82">
        <v>0</v>
      </c>
      <c r="W369" s="83">
        <v>0</v>
      </c>
      <c r="X369" s="82">
        <v>0</v>
      </c>
      <c r="Y369" s="83">
        <v>0</v>
      </c>
      <c r="Z369" s="82">
        <v>0</v>
      </c>
      <c r="AA369" s="83">
        <v>0</v>
      </c>
      <c r="AB369" s="82">
        <v>0</v>
      </c>
      <c r="AC369" s="83">
        <v>0</v>
      </c>
      <c r="AD369" s="82">
        <f t="shared" si="42"/>
        <v>0</v>
      </c>
      <c r="AE369" s="83">
        <f t="shared" si="43"/>
        <v>0</v>
      </c>
      <c r="AF369" s="97">
        <f t="shared" si="44"/>
        <v>0</v>
      </c>
      <c r="AG369" s="97">
        <f t="shared" si="45"/>
        <v>0</v>
      </c>
      <c r="AH369" s="11"/>
      <c r="AI369" s="84">
        <f t="shared" si="46"/>
        <v>787.44</v>
      </c>
      <c r="AJ369" s="84">
        <f t="shared" si="47"/>
        <v>0</v>
      </c>
      <c r="AK369" s="98">
        <f t="shared" si="48"/>
        <v>1</v>
      </c>
    </row>
    <row r="370" spans="1:37" x14ac:dyDescent="0.35">
      <c r="A370" s="13" t="s">
        <v>491</v>
      </c>
      <c r="B370" s="14" t="s">
        <v>492</v>
      </c>
      <c r="C370" s="92" t="s">
        <v>491</v>
      </c>
      <c r="D370" s="93" t="s">
        <v>492</v>
      </c>
      <c r="E370" s="94" t="str">
        <f t="shared" si="49"/>
        <v>T195T195</v>
      </c>
      <c r="F370" s="95" t="s">
        <v>161</v>
      </c>
      <c r="G370" s="96">
        <v>35</v>
      </c>
      <c r="H370" s="1"/>
      <c r="I370" s="82">
        <v>7.25</v>
      </c>
      <c r="J370" s="82">
        <v>0</v>
      </c>
      <c r="K370" s="83">
        <v>0</v>
      </c>
      <c r="L370" s="82">
        <v>3</v>
      </c>
      <c r="M370" s="83">
        <v>1.08</v>
      </c>
      <c r="N370" s="82">
        <v>4.25</v>
      </c>
      <c r="O370" s="83">
        <v>1.6600000000000001</v>
      </c>
      <c r="P370" s="82">
        <v>3</v>
      </c>
      <c r="Q370" s="83">
        <v>3.09</v>
      </c>
      <c r="R370" s="82">
        <v>0</v>
      </c>
      <c r="S370" s="83">
        <v>0</v>
      </c>
      <c r="T370" s="82">
        <v>7.25</v>
      </c>
      <c r="U370" s="83">
        <v>1.0900000000000001</v>
      </c>
      <c r="V370" s="82">
        <v>0</v>
      </c>
      <c r="W370" s="83">
        <v>0</v>
      </c>
      <c r="X370" s="82">
        <v>0</v>
      </c>
      <c r="Y370" s="83">
        <v>0</v>
      </c>
      <c r="Z370" s="82">
        <v>0</v>
      </c>
      <c r="AA370" s="83">
        <v>0</v>
      </c>
      <c r="AB370" s="82">
        <v>0</v>
      </c>
      <c r="AC370" s="83">
        <v>0</v>
      </c>
      <c r="AD370" s="82">
        <f t="shared" si="42"/>
        <v>6.92</v>
      </c>
      <c r="AE370" s="83">
        <f t="shared" si="43"/>
        <v>14.17</v>
      </c>
      <c r="AF370" s="97">
        <f t="shared" si="44"/>
        <v>6.92</v>
      </c>
      <c r="AG370" s="97">
        <f t="shared" si="45"/>
        <v>14.17</v>
      </c>
      <c r="AH370" s="11"/>
      <c r="AI370" s="84">
        <f t="shared" si="46"/>
        <v>41.660000000000004</v>
      </c>
      <c r="AJ370" s="124">
        <f t="shared" si="47"/>
        <v>0.34010000000000001</v>
      </c>
      <c r="AK370" s="98">
        <f t="shared" si="48"/>
        <v>1</v>
      </c>
    </row>
    <row r="371" spans="1:37" x14ac:dyDescent="0.35">
      <c r="A371" s="13" t="s">
        <v>493</v>
      </c>
      <c r="B371" s="14" t="s">
        <v>494</v>
      </c>
      <c r="C371" s="92" t="s">
        <v>493</v>
      </c>
      <c r="D371" s="93" t="s">
        <v>494</v>
      </c>
      <c r="E371" s="94" t="str">
        <f t="shared" si="49"/>
        <v>T250T250</v>
      </c>
      <c r="F371" s="95" t="s">
        <v>313</v>
      </c>
      <c r="G371" s="96">
        <v>35</v>
      </c>
      <c r="H371" s="1"/>
      <c r="I371" s="82">
        <v>234.49</v>
      </c>
      <c r="J371" s="82">
        <v>13.75</v>
      </c>
      <c r="K371" s="83">
        <v>-7.43</v>
      </c>
      <c r="L371" s="82">
        <v>54.129999999999995</v>
      </c>
      <c r="M371" s="83">
        <v>19.489999999999998</v>
      </c>
      <c r="N371" s="82">
        <v>83.17</v>
      </c>
      <c r="O371" s="83">
        <v>32.43</v>
      </c>
      <c r="P371" s="82">
        <v>111.95</v>
      </c>
      <c r="Q371" s="83">
        <v>115.31</v>
      </c>
      <c r="R371" s="82">
        <v>0</v>
      </c>
      <c r="S371" s="83">
        <v>0</v>
      </c>
      <c r="T371" s="82">
        <v>0</v>
      </c>
      <c r="U371" s="83">
        <v>0</v>
      </c>
      <c r="V371" s="82">
        <v>234.49</v>
      </c>
      <c r="W371" s="83">
        <v>28.14</v>
      </c>
      <c r="X371" s="82">
        <v>0</v>
      </c>
      <c r="Y371" s="83">
        <v>0</v>
      </c>
      <c r="Z371" s="82">
        <v>97.5</v>
      </c>
      <c r="AA371" s="83">
        <v>20.48</v>
      </c>
      <c r="AB371" s="82">
        <v>0</v>
      </c>
      <c r="AC371" s="83">
        <v>0</v>
      </c>
      <c r="AD371" s="82">
        <f t="shared" si="42"/>
        <v>208.42</v>
      </c>
      <c r="AE371" s="83">
        <f t="shared" si="43"/>
        <v>442.90999999999997</v>
      </c>
      <c r="AF371" s="97">
        <f t="shared" si="44"/>
        <v>208.42</v>
      </c>
      <c r="AG371" s="97">
        <f t="shared" si="45"/>
        <v>442.90999999999997</v>
      </c>
      <c r="AH371" s="11"/>
      <c r="AI371" s="84">
        <f t="shared" si="46"/>
        <v>442.90999999999997</v>
      </c>
      <c r="AJ371" s="124">
        <f t="shared" si="47"/>
        <v>1</v>
      </c>
      <c r="AK371" s="98">
        <f t="shared" si="48"/>
        <v>1</v>
      </c>
    </row>
    <row r="372" spans="1:37" x14ac:dyDescent="0.35">
      <c r="A372" s="13" t="s">
        <v>495</v>
      </c>
      <c r="B372" s="14" t="s">
        <v>496</v>
      </c>
      <c r="C372" s="92" t="s">
        <v>495</v>
      </c>
      <c r="D372" s="93" t="s">
        <v>496</v>
      </c>
      <c r="E372" s="94" t="str">
        <f t="shared" si="49"/>
        <v>T251T251</v>
      </c>
      <c r="F372" s="95" t="s">
        <v>164</v>
      </c>
      <c r="G372" s="96">
        <v>35</v>
      </c>
      <c r="H372" s="1"/>
      <c r="I372" s="82">
        <v>0</v>
      </c>
      <c r="J372" s="82">
        <v>0</v>
      </c>
      <c r="K372" s="83">
        <v>0</v>
      </c>
      <c r="L372" s="82">
        <v>0</v>
      </c>
      <c r="M372" s="83">
        <v>0</v>
      </c>
      <c r="N372" s="82">
        <v>0</v>
      </c>
      <c r="O372" s="83">
        <v>0</v>
      </c>
      <c r="P372" s="82">
        <v>0</v>
      </c>
      <c r="Q372" s="83">
        <v>0</v>
      </c>
      <c r="R372" s="82">
        <v>0</v>
      </c>
      <c r="S372" s="83">
        <v>0</v>
      </c>
      <c r="T372" s="82">
        <v>0</v>
      </c>
      <c r="U372" s="83">
        <v>0</v>
      </c>
      <c r="V372" s="82">
        <v>0</v>
      </c>
      <c r="W372" s="83">
        <v>0</v>
      </c>
      <c r="X372" s="82">
        <v>0</v>
      </c>
      <c r="Y372" s="83">
        <v>0</v>
      </c>
      <c r="Z372" s="82">
        <v>0</v>
      </c>
      <c r="AA372" s="83">
        <v>0</v>
      </c>
      <c r="AB372" s="82">
        <v>0</v>
      </c>
      <c r="AC372" s="83">
        <v>0</v>
      </c>
      <c r="AD372" s="82">
        <f t="shared" si="42"/>
        <v>0</v>
      </c>
      <c r="AE372" s="83">
        <f t="shared" si="43"/>
        <v>0</v>
      </c>
      <c r="AF372" s="97">
        <f t="shared" si="44"/>
        <v>0</v>
      </c>
      <c r="AG372" s="97">
        <f t="shared" si="45"/>
        <v>0</v>
      </c>
      <c r="AH372" s="11"/>
      <c r="AI372" s="84">
        <f t="shared" si="46"/>
        <v>160.79000000000002</v>
      </c>
      <c r="AJ372" s="84">
        <f t="shared" si="47"/>
        <v>0</v>
      </c>
      <c r="AK372" s="98">
        <f t="shared" si="48"/>
        <v>1</v>
      </c>
    </row>
    <row r="373" spans="1:37" x14ac:dyDescent="0.35">
      <c r="A373" s="130" t="s">
        <v>487</v>
      </c>
      <c r="B373" s="19" t="s">
        <v>488</v>
      </c>
      <c r="C373" s="101" t="s">
        <v>497</v>
      </c>
      <c r="D373" s="102" t="s">
        <v>498</v>
      </c>
      <c r="E373" s="103" t="str">
        <f t="shared" si="49"/>
        <v>U026T086</v>
      </c>
      <c r="F373" s="104" t="s">
        <v>411</v>
      </c>
      <c r="G373" s="105">
        <v>35</v>
      </c>
      <c r="H373" s="106"/>
      <c r="I373" s="107">
        <v>36.120000000000005</v>
      </c>
      <c r="J373" s="107">
        <v>0</v>
      </c>
      <c r="K373" s="108">
        <v>0</v>
      </c>
      <c r="L373" s="107">
        <v>9.5</v>
      </c>
      <c r="M373" s="108">
        <v>3.42</v>
      </c>
      <c r="N373" s="107">
        <v>26.62</v>
      </c>
      <c r="O373" s="108">
        <v>10.389999999999999</v>
      </c>
      <c r="P373" s="107">
        <v>15</v>
      </c>
      <c r="Q373" s="108">
        <v>15.45</v>
      </c>
      <c r="R373" s="107">
        <v>0</v>
      </c>
      <c r="S373" s="108">
        <v>0</v>
      </c>
      <c r="T373" s="107">
        <v>0</v>
      </c>
      <c r="U373" s="108">
        <v>0</v>
      </c>
      <c r="V373" s="107">
        <v>36.119999999999997</v>
      </c>
      <c r="W373" s="108">
        <v>4.33</v>
      </c>
      <c r="X373" s="107">
        <v>0</v>
      </c>
      <c r="Y373" s="108">
        <v>0</v>
      </c>
      <c r="Z373" s="107">
        <v>0</v>
      </c>
      <c r="AA373" s="108">
        <v>0</v>
      </c>
      <c r="AB373" s="107">
        <v>0</v>
      </c>
      <c r="AC373" s="108">
        <v>0</v>
      </c>
      <c r="AD373" s="107">
        <f t="shared" si="42"/>
        <v>33.589999999999996</v>
      </c>
      <c r="AE373" s="108">
        <f t="shared" si="43"/>
        <v>69.710000000000008</v>
      </c>
      <c r="AF373" s="109">
        <f t="shared" si="44"/>
        <v>0</v>
      </c>
      <c r="AG373" s="109">
        <f t="shared" si="45"/>
        <v>0</v>
      </c>
      <c r="AH373" s="11"/>
      <c r="AI373" s="110">
        <f t="shared" si="46"/>
        <v>0</v>
      </c>
      <c r="AJ373" s="111">
        <f t="shared" si="47"/>
        <v>0.62509999999999999</v>
      </c>
      <c r="AK373" s="108">
        <f t="shared" si="48"/>
        <v>0</v>
      </c>
    </row>
    <row r="374" spans="1:37" x14ac:dyDescent="0.35">
      <c r="A374" s="130" t="s">
        <v>489</v>
      </c>
      <c r="B374" s="19" t="s">
        <v>490</v>
      </c>
      <c r="C374" s="101" t="s">
        <v>497</v>
      </c>
      <c r="D374" s="102" t="s">
        <v>498</v>
      </c>
      <c r="E374" s="103" t="str">
        <f t="shared" si="49"/>
        <v>U026T092</v>
      </c>
      <c r="F374" s="104" t="s">
        <v>161</v>
      </c>
      <c r="G374" s="105">
        <v>35</v>
      </c>
      <c r="H374" s="106"/>
      <c r="I374" s="107">
        <v>198.55</v>
      </c>
      <c r="J374" s="107">
        <v>0</v>
      </c>
      <c r="K374" s="108">
        <v>0</v>
      </c>
      <c r="L374" s="107">
        <v>62.7</v>
      </c>
      <c r="M374" s="108">
        <v>22.57</v>
      </c>
      <c r="N374" s="107">
        <v>135.85</v>
      </c>
      <c r="O374" s="108">
        <v>52.99</v>
      </c>
      <c r="P374" s="107">
        <v>104.35</v>
      </c>
      <c r="Q374" s="108">
        <v>107.48</v>
      </c>
      <c r="R374" s="107">
        <v>0</v>
      </c>
      <c r="S374" s="108">
        <v>0</v>
      </c>
      <c r="T374" s="107">
        <v>0</v>
      </c>
      <c r="U374" s="108">
        <v>0</v>
      </c>
      <c r="V374" s="107">
        <v>198.55</v>
      </c>
      <c r="W374" s="108">
        <v>23.83</v>
      </c>
      <c r="X374" s="107">
        <v>0</v>
      </c>
      <c r="Y374" s="108">
        <v>0</v>
      </c>
      <c r="Z374" s="107">
        <v>0</v>
      </c>
      <c r="AA374" s="108">
        <v>0</v>
      </c>
      <c r="AB374" s="107">
        <v>0</v>
      </c>
      <c r="AC374" s="108">
        <v>0</v>
      </c>
      <c r="AD374" s="107">
        <f t="shared" si="42"/>
        <v>206.87</v>
      </c>
      <c r="AE374" s="108">
        <f t="shared" si="43"/>
        <v>405.42</v>
      </c>
      <c r="AF374" s="109">
        <f t="shared" si="44"/>
        <v>0</v>
      </c>
      <c r="AG374" s="109">
        <f t="shared" si="45"/>
        <v>0</v>
      </c>
      <c r="AH374" s="11"/>
      <c r="AI374" s="110">
        <f t="shared" si="46"/>
        <v>0</v>
      </c>
      <c r="AJ374" s="111">
        <f t="shared" si="47"/>
        <v>0.51490000000000002</v>
      </c>
      <c r="AK374" s="108">
        <f t="shared" si="48"/>
        <v>0</v>
      </c>
    </row>
    <row r="375" spans="1:37" x14ac:dyDescent="0.35">
      <c r="A375" s="130" t="s">
        <v>495</v>
      </c>
      <c r="B375" s="19" t="s">
        <v>496</v>
      </c>
      <c r="C375" s="101" t="s">
        <v>497</v>
      </c>
      <c r="D375" s="102" t="s">
        <v>498</v>
      </c>
      <c r="E375" s="103" t="str">
        <f t="shared" si="49"/>
        <v>U026T251</v>
      </c>
      <c r="F375" s="104" t="s">
        <v>164</v>
      </c>
      <c r="G375" s="105">
        <v>35</v>
      </c>
      <c r="H375" s="106"/>
      <c r="I375" s="107">
        <v>32.450000000000003</v>
      </c>
      <c r="J375" s="107">
        <v>0</v>
      </c>
      <c r="K375" s="108">
        <v>0</v>
      </c>
      <c r="L375" s="107">
        <v>11.2</v>
      </c>
      <c r="M375" s="108">
        <v>4.03</v>
      </c>
      <c r="N375" s="107">
        <v>21.25</v>
      </c>
      <c r="O375" s="108">
        <v>8.3000000000000007</v>
      </c>
      <c r="P375" s="107">
        <v>20</v>
      </c>
      <c r="Q375" s="108">
        <v>20.6</v>
      </c>
      <c r="R375" s="107">
        <v>0</v>
      </c>
      <c r="S375" s="108">
        <v>0</v>
      </c>
      <c r="T375" s="107">
        <v>0</v>
      </c>
      <c r="U375" s="108">
        <v>0</v>
      </c>
      <c r="V375" s="107">
        <v>32.450000000000003</v>
      </c>
      <c r="W375" s="108">
        <v>3.89</v>
      </c>
      <c r="X375" s="107">
        <v>0</v>
      </c>
      <c r="Y375" s="108">
        <v>0</v>
      </c>
      <c r="Z375" s="107">
        <v>0</v>
      </c>
      <c r="AA375" s="108">
        <v>0</v>
      </c>
      <c r="AB375" s="107">
        <v>0</v>
      </c>
      <c r="AC375" s="108">
        <v>0</v>
      </c>
      <c r="AD375" s="107">
        <f t="shared" si="42"/>
        <v>36.820000000000007</v>
      </c>
      <c r="AE375" s="108">
        <f t="shared" si="43"/>
        <v>69.27000000000001</v>
      </c>
      <c r="AF375" s="109">
        <f t="shared" si="44"/>
        <v>0</v>
      </c>
      <c r="AG375" s="109">
        <f t="shared" si="45"/>
        <v>0</v>
      </c>
      <c r="AH375" s="11"/>
      <c r="AI375" s="110">
        <f t="shared" si="46"/>
        <v>0</v>
      </c>
      <c r="AJ375" s="111">
        <f t="shared" si="47"/>
        <v>0.43080000000000002</v>
      </c>
      <c r="AK375" s="108">
        <f t="shared" si="48"/>
        <v>0</v>
      </c>
    </row>
    <row r="376" spans="1:37" x14ac:dyDescent="0.35">
      <c r="A376" s="131" t="s">
        <v>497</v>
      </c>
      <c r="B376" s="132" t="s">
        <v>499</v>
      </c>
      <c r="C376" s="133" t="s">
        <v>497</v>
      </c>
      <c r="D376" s="134" t="s">
        <v>499</v>
      </c>
      <c r="E376" s="135" t="str">
        <f t="shared" si="49"/>
        <v>U026U026</v>
      </c>
      <c r="F376" s="136" t="s">
        <v>161</v>
      </c>
      <c r="G376" s="137">
        <v>35</v>
      </c>
      <c r="H376" s="1"/>
      <c r="I376" s="138">
        <v>0</v>
      </c>
      <c r="J376" s="138">
        <v>0</v>
      </c>
      <c r="K376" s="139">
        <v>0</v>
      </c>
      <c r="L376" s="138">
        <v>0</v>
      </c>
      <c r="M376" s="139">
        <v>0</v>
      </c>
      <c r="N376" s="138">
        <v>0</v>
      </c>
      <c r="O376" s="139">
        <v>0</v>
      </c>
      <c r="P376" s="138">
        <v>0</v>
      </c>
      <c r="Q376" s="139">
        <v>0</v>
      </c>
      <c r="R376" s="138">
        <v>0</v>
      </c>
      <c r="S376" s="139">
        <v>0</v>
      </c>
      <c r="T376" s="138">
        <v>0</v>
      </c>
      <c r="U376" s="139">
        <v>0</v>
      </c>
      <c r="V376" s="138">
        <v>0</v>
      </c>
      <c r="W376" s="139">
        <v>0</v>
      </c>
      <c r="X376" s="138">
        <v>0</v>
      </c>
      <c r="Y376" s="139">
        <v>0</v>
      </c>
      <c r="Z376" s="138">
        <v>0</v>
      </c>
      <c r="AA376" s="139">
        <v>0</v>
      </c>
      <c r="AB376" s="138">
        <v>0</v>
      </c>
      <c r="AC376" s="139">
        <v>0</v>
      </c>
      <c r="AD376" s="138">
        <f t="shared" si="42"/>
        <v>0</v>
      </c>
      <c r="AE376" s="139">
        <f t="shared" si="43"/>
        <v>0</v>
      </c>
      <c r="AF376" s="140">
        <f t="shared" si="44"/>
        <v>277.28000000000003</v>
      </c>
      <c r="AG376" s="140">
        <f t="shared" si="45"/>
        <v>544.4</v>
      </c>
      <c r="AH376" s="11"/>
      <c r="AI376" s="141">
        <f t="shared" si="46"/>
        <v>0</v>
      </c>
      <c r="AJ376" s="141">
        <f t="shared" si="47"/>
        <v>0</v>
      </c>
      <c r="AK376" s="139">
        <f t="shared" si="48"/>
        <v>0</v>
      </c>
    </row>
    <row r="377" spans="1:37" x14ac:dyDescent="0.35">
      <c r="A377" s="130" t="s">
        <v>487</v>
      </c>
      <c r="B377" s="19" t="s">
        <v>488</v>
      </c>
      <c r="C377" s="101" t="s">
        <v>500</v>
      </c>
      <c r="D377" s="102" t="s">
        <v>501</v>
      </c>
      <c r="E377" s="103" t="str">
        <f t="shared" si="49"/>
        <v>U094T086</v>
      </c>
      <c r="F377" s="104" t="s">
        <v>411</v>
      </c>
      <c r="G377" s="105">
        <v>35</v>
      </c>
      <c r="H377" s="106"/>
      <c r="I377" s="107">
        <v>26.8</v>
      </c>
      <c r="J377" s="107">
        <v>2.8</v>
      </c>
      <c r="K377" s="108">
        <v>-1.51</v>
      </c>
      <c r="L377" s="107">
        <v>4.5</v>
      </c>
      <c r="M377" s="108">
        <v>1.62</v>
      </c>
      <c r="N377" s="107">
        <v>0</v>
      </c>
      <c r="O377" s="108">
        <v>0</v>
      </c>
      <c r="P377" s="107">
        <v>9</v>
      </c>
      <c r="Q377" s="108">
        <v>9.27</v>
      </c>
      <c r="R377" s="107">
        <v>0</v>
      </c>
      <c r="S377" s="108">
        <v>0</v>
      </c>
      <c r="T377" s="107">
        <v>0</v>
      </c>
      <c r="U377" s="108">
        <v>0</v>
      </c>
      <c r="V377" s="107">
        <v>26.8</v>
      </c>
      <c r="W377" s="108">
        <v>3.22</v>
      </c>
      <c r="X377" s="107">
        <v>0</v>
      </c>
      <c r="Y377" s="108">
        <v>0</v>
      </c>
      <c r="Z377" s="107">
        <v>0</v>
      </c>
      <c r="AA377" s="108">
        <v>1.21</v>
      </c>
      <c r="AB377" s="107">
        <v>0</v>
      </c>
      <c r="AC377" s="108">
        <v>1.2</v>
      </c>
      <c r="AD377" s="107">
        <f t="shared" si="42"/>
        <v>15.009999999999998</v>
      </c>
      <c r="AE377" s="108">
        <f t="shared" si="43"/>
        <v>41.81</v>
      </c>
      <c r="AF377" s="109">
        <f t="shared" si="44"/>
        <v>0</v>
      </c>
      <c r="AG377" s="109">
        <f t="shared" si="45"/>
        <v>0</v>
      </c>
      <c r="AH377" s="11"/>
      <c r="AI377" s="110">
        <f t="shared" si="46"/>
        <v>0</v>
      </c>
      <c r="AJ377" s="111">
        <f t="shared" si="47"/>
        <v>0.37490000000000001</v>
      </c>
      <c r="AK377" s="108">
        <f t="shared" si="48"/>
        <v>0</v>
      </c>
    </row>
    <row r="378" spans="1:37" x14ac:dyDescent="0.35">
      <c r="A378" s="130" t="s">
        <v>489</v>
      </c>
      <c r="B378" s="19" t="s">
        <v>490</v>
      </c>
      <c r="C378" s="101" t="s">
        <v>500</v>
      </c>
      <c r="D378" s="102" t="s">
        <v>501</v>
      </c>
      <c r="E378" s="103" t="str">
        <f t="shared" si="49"/>
        <v>U094T092</v>
      </c>
      <c r="F378" s="104" t="s">
        <v>161</v>
      </c>
      <c r="G378" s="105">
        <v>35</v>
      </c>
      <c r="H378" s="106"/>
      <c r="I378" s="107">
        <v>216.06</v>
      </c>
      <c r="J378" s="107">
        <v>24.94</v>
      </c>
      <c r="K378" s="108">
        <v>-13.469999999999999</v>
      </c>
      <c r="L378" s="107">
        <v>26.08</v>
      </c>
      <c r="M378" s="108">
        <v>9.39</v>
      </c>
      <c r="N378" s="107">
        <v>0</v>
      </c>
      <c r="O378" s="108">
        <v>0</v>
      </c>
      <c r="P378" s="107">
        <v>121</v>
      </c>
      <c r="Q378" s="108">
        <v>124.63</v>
      </c>
      <c r="R378" s="107">
        <v>0</v>
      </c>
      <c r="S378" s="108">
        <v>0</v>
      </c>
      <c r="T378" s="107">
        <v>0</v>
      </c>
      <c r="U378" s="108">
        <v>0</v>
      </c>
      <c r="V378" s="107">
        <v>216.05999999999995</v>
      </c>
      <c r="W378" s="108">
        <v>25.93</v>
      </c>
      <c r="X378" s="107">
        <v>0</v>
      </c>
      <c r="Y378" s="108">
        <v>0</v>
      </c>
      <c r="Z378" s="107">
        <v>0</v>
      </c>
      <c r="AA378" s="108">
        <v>9.7799999999999994</v>
      </c>
      <c r="AB378" s="107">
        <v>0</v>
      </c>
      <c r="AC378" s="108">
        <v>9.6999999999999993</v>
      </c>
      <c r="AD378" s="107">
        <f t="shared" si="42"/>
        <v>165.95999999999998</v>
      </c>
      <c r="AE378" s="108">
        <f t="shared" si="43"/>
        <v>382.02</v>
      </c>
      <c r="AF378" s="109">
        <f t="shared" si="44"/>
        <v>0</v>
      </c>
      <c r="AG378" s="109">
        <f t="shared" si="45"/>
        <v>0</v>
      </c>
      <c r="AH378" s="11"/>
      <c r="AI378" s="110">
        <f t="shared" si="46"/>
        <v>0</v>
      </c>
      <c r="AJ378" s="111">
        <f t="shared" si="47"/>
        <v>0.48509999999999998</v>
      </c>
      <c r="AK378" s="108">
        <f t="shared" si="48"/>
        <v>0</v>
      </c>
    </row>
    <row r="379" spans="1:37" x14ac:dyDescent="0.35">
      <c r="A379" s="130" t="s">
        <v>491</v>
      </c>
      <c r="B379" s="19" t="s">
        <v>492</v>
      </c>
      <c r="C379" s="101" t="s">
        <v>500</v>
      </c>
      <c r="D379" s="102" t="s">
        <v>501</v>
      </c>
      <c r="E379" s="103" t="str">
        <f t="shared" si="49"/>
        <v>U094T195</v>
      </c>
      <c r="F379" s="104" t="s">
        <v>161</v>
      </c>
      <c r="G379" s="105">
        <v>35</v>
      </c>
      <c r="H379" s="106"/>
      <c r="I379" s="107">
        <v>13.98</v>
      </c>
      <c r="J379" s="107">
        <v>1.5</v>
      </c>
      <c r="K379" s="108">
        <v>-0.81</v>
      </c>
      <c r="L379" s="107">
        <v>2.99</v>
      </c>
      <c r="M379" s="108">
        <v>1.08</v>
      </c>
      <c r="N379" s="107">
        <v>0</v>
      </c>
      <c r="O379" s="108">
        <v>0</v>
      </c>
      <c r="P379" s="107">
        <v>10</v>
      </c>
      <c r="Q379" s="108">
        <v>10.3</v>
      </c>
      <c r="R379" s="107">
        <v>0</v>
      </c>
      <c r="S379" s="108">
        <v>0</v>
      </c>
      <c r="T379" s="107">
        <v>0</v>
      </c>
      <c r="U379" s="108">
        <v>0</v>
      </c>
      <c r="V379" s="107">
        <v>13.98</v>
      </c>
      <c r="W379" s="108">
        <v>1.68</v>
      </c>
      <c r="X379" s="107">
        <v>0</v>
      </c>
      <c r="Y379" s="108">
        <v>0</v>
      </c>
      <c r="Z379" s="107">
        <v>0</v>
      </c>
      <c r="AA379" s="108">
        <v>0.63</v>
      </c>
      <c r="AB379" s="107">
        <v>0</v>
      </c>
      <c r="AC379" s="108">
        <v>0.63</v>
      </c>
      <c r="AD379" s="107">
        <f t="shared" si="42"/>
        <v>13.510000000000002</v>
      </c>
      <c r="AE379" s="108">
        <f t="shared" si="43"/>
        <v>27.490000000000002</v>
      </c>
      <c r="AF379" s="109">
        <f t="shared" si="44"/>
        <v>0</v>
      </c>
      <c r="AG379" s="109">
        <f t="shared" si="45"/>
        <v>0</v>
      </c>
      <c r="AH379" s="11"/>
      <c r="AI379" s="110">
        <f t="shared" si="46"/>
        <v>0</v>
      </c>
      <c r="AJ379" s="111">
        <f t="shared" si="47"/>
        <v>0.65990000000000004</v>
      </c>
      <c r="AK379" s="108">
        <f t="shared" si="48"/>
        <v>0</v>
      </c>
    </row>
    <row r="380" spans="1:37" x14ac:dyDescent="0.35">
      <c r="A380" s="130" t="s">
        <v>495</v>
      </c>
      <c r="B380" s="19" t="s">
        <v>496</v>
      </c>
      <c r="C380" s="101" t="s">
        <v>500</v>
      </c>
      <c r="D380" s="102" t="s">
        <v>501</v>
      </c>
      <c r="E380" s="103" t="str">
        <f t="shared" si="49"/>
        <v>U094T251</v>
      </c>
      <c r="F380" s="104" t="s">
        <v>164</v>
      </c>
      <c r="G380" s="105">
        <v>35</v>
      </c>
      <c r="H380" s="106"/>
      <c r="I380" s="107">
        <v>54.13</v>
      </c>
      <c r="J380" s="107">
        <v>7</v>
      </c>
      <c r="K380" s="108">
        <v>-3.78</v>
      </c>
      <c r="L380" s="107">
        <v>5.5</v>
      </c>
      <c r="M380" s="108">
        <v>1.98</v>
      </c>
      <c r="N380" s="107">
        <v>0</v>
      </c>
      <c r="O380" s="108">
        <v>0</v>
      </c>
      <c r="P380" s="107">
        <v>27</v>
      </c>
      <c r="Q380" s="108">
        <v>27.81</v>
      </c>
      <c r="R380" s="107">
        <v>0</v>
      </c>
      <c r="S380" s="108">
        <v>0</v>
      </c>
      <c r="T380" s="107">
        <v>0</v>
      </c>
      <c r="U380" s="108">
        <v>0</v>
      </c>
      <c r="V380" s="107">
        <v>54.13</v>
      </c>
      <c r="W380" s="108">
        <v>6.5</v>
      </c>
      <c r="X380" s="107">
        <v>0</v>
      </c>
      <c r="Y380" s="108">
        <v>0</v>
      </c>
      <c r="Z380" s="107">
        <v>0</v>
      </c>
      <c r="AA380" s="108">
        <v>2.4500000000000002</v>
      </c>
      <c r="AB380" s="107">
        <v>0</v>
      </c>
      <c r="AC380" s="108">
        <v>2.4300000000000002</v>
      </c>
      <c r="AD380" s="107">
        <f t="shared" si="42"/>
        <v>37.39</v>
      </c>
      <c r="AE380" s="108">
        <f t="shared" si="43"/>
        <v>91.52000000000001</v>
      </c>
      <c r="AF380" s="109">
        <f t="shared" si="44"/>
        <v>0</v>
      </c>
      <c r="AG380" s="109">
        <f t="shared" si="45"/>
        <v>0</v>
      </c>
      <c r="AH380" s="11"/>
      <c r="AI380" s="110">
        <f t="shared" si="46"/>
        <v>0</v>
      </c>
      <c r="AJ380" s="111">
        <f t="shared" si="47"/>
        <v>0.56920000000000004</v>
      </c>
      <c r="AK380" s="108">
        <f t="shared" si="48"/>
        <v>0</v>
      </c>
    </row>
    <row r="381" spans="1:37" x14ac:dyDescent="0.35">
      <c r="A381" s="142" t="s">
        <v>500</v>
      </c>
      <c r="B381" s="143" t="s">
        <v>502</v>
      </c>
      <c r="C381" s="144" t="s">
        <v>500</v>
      </c>
      <c r="D381" s="145" t="s">
        <v>501</v>
      </c>
      <c r="E381" s="146" t="str">
        <f t="shared" si="49"/>
        <v>U094U094</v>
      </c>
      <c r="F381" s="147" t="s">
        <v>411</v>
      </c>
      <c r="G381" s="148">
        <v>35</v>
      </c>
      <c r="H381" s="1"/>
      <c r="I381" s="149">
        <v>0</v>
      </c>
      <c r="J381" s="149">
        <v>0</v>
      </c>
      <c r="K381" s="150">
        <v>0</v>
      </c>
      <c r="L381" s="149">
        <v>0</v>
      </c>
      <c r="M381" s="150">
        <v>0</v>
      </c>
      <c r="N381" s="149">
        <v>0</v>
      </c>
      <c r="O381" s="150">
        <v>0</v>
      </c>
      <c r="P381" s="149">
        <v>0</v>
      </c>
      <c r="Q381" s="150">
        <v>0</v>
      </c>
      <c r="R381" s="149">
        <v>0</v>
      </c>
      <c r="S381" s="150">
        <v>0</v>
      </c>
      <c r="T381" s="149">
        <v>0</v>
      </c>
      <c r="U381" s="150">
        <v>0</v>
      </c>
      <c r="V381" s="149">
        <v>0</v>
      </c>
      <c r="W381" s="150">
        <v>0</v>
      </c>
      <c r="X381" s="149">
        <v>0</v>
      </c>
      <c r="Y381" s="150">
        <v>0</v>
      </c>
      <c r="Z381" s="149">
        <v>67</v>
      </c>
      <c r="AA381" s="150">
        <v>0</v>
      </c>
      <c r="AB381" s="149">
        <v>199.5</v>
      </c>
      <c r="AC381" s="150">
        <v>0</v>
      </c>
      <c r="AD381" s="149">
        <f t="shared" si="42"/>
        <v>0</v>
      </c>
      <c r="AE381" s="150">
        <f t="shared" si="43"/>
        <v>0</v>
      </c>
      <c r="AF381" s="151">
        <f t="shared" si="44"/>
        <v>231.86999999999995</v>
      </c>
      <c r="AG381" s="151">
        <f t="shared" si="45"/>
        <v>542.84</v>
      </c>
      <c r="AH381" s="11"/>
      <c r="AI381" s="152">
        <f t="shared" si="46"/>
        <v>0</v>
      </c>
      <c r="AJ381" s="152">
        <f t="shared" si="47"/>
        <v>0</v>
      </c>
      <c r="AK381" s="150">
        <f t="shared" si="48"/>
        <v>0</v>
      </c>
    </row>
    <row r="382" spans="1:37" x14ac:dyDescent="0.35">
      <c r="A382" s="13" t="s">
        <v>503</v>
      </c>
      <c r="B382" s="14" t="s">
        <v>504</v>
      </c>
      <c r="C382" s="92" t="s">
        <v>503</v>
      </c>
      <c r="D382" s="93" t="s">
        <v>504</v>
      </c>
      <c r="E382" s="94" t="str">
        <f t="shared" si="49"/>
        <v>T026T026</v>
      </c>
      <c r="F382" s="95" t="s">
        <v>87</v>
      </c>
      <c r="G382" s="96">
        <v>36</v>
      </c>
      <c r="H382" s="1"/>
      <c r="I382" s="82">
        <v>0</v>
      </c>
      <c r="J382" s="82">
        <v>0</v>
      </c>
      <c r="K382" s="83">
        <v>0</v>
      </c>
      <c r="L382" s="82">
        <v>0</v>
      </c>
      <c r="M382" s="83">
        <v>0</v>
      </c>
      <c r="N382" s="82">
        <v>0</v>
      </c>
      <c r="O382" s="83">
        <v>0</v>
      </c>
      <c r="P382" s="82">
        <v>0</v>
      </c>
      <c r="Q382" s="83">
        <v>0</v>
      </c>
      <c r="R382" s="82">
        <v>0</v>
      </c>
      <c r="S382" s="83">
        <v>0</v>
      </c>
      <c r="T382" s="82">
        <v>0</v>
      </c>
      <c r="U382" s="83">
        <v>0</v>
      </c>
      <c r="V382" s="82">
        <v>0</v>
      </c>
      <c r="W382" s="83">
        <v>0</v>
      </c>
      <c r="X382" s="82">
        <v>0</v>
      </c>
      <c r="Y382" s="83">
        <v>0</v>
      </c>
      <c r="Z382" s="82">
        <v>0</v>
      </c>
      <c r="AA382" s="83">
        <v>0</v>
      </c>
      <c r="AB382" s="82">
        <v>0</v>
      </c>
      <c r="AC382" s="83">
        <v>0</v>
      </c>
      <c r="AD382" s="82">
        <f t="shared" si="42"/>
        <v>0</v>
      </c>
      <c r="AE382" s="83">
        <f t="shared" si="43"/>
        <v>0</v>
      </c>
      <c r="AF382" s="97">
        <f t="shared" si="44"/>
        <v>0</v>
      </c>
      <c r="AG382" s="97">
        <f t="shared" si="45"/>
        <v>0</v>
      </c>
      <c r="AH382" s="11"/>
      <c r="AI382" s="84">
        <f t="shared" si="46"/>
        <v>1101.76</v>
      </c>
      <c r="AJ382" s="84">
        <f t="shared" si="47"/>
        <v>0</v>
      </c>
      <c r="AK382" s="98">
        <f t="shared" si="48"/>
        <v>1</v>
      </c>
    </row>
    <row r="383" spans="1:37" x14ac:dyDescent="0.35">
      <c r="A383" s="13" t="s">
        <v>505</v>
      </c>
      <c r="B383" s="14" t="s">
        <v>158</v>
      </c>
      <c r="C383" s="92" t="s">
        <v>505</v>
      </c>
      <c r="D383" s="93" t="s">
        <v>158</v>
      </c>
      <c r="E383" s="94" t="str">
        <f t="shared" si="49"/>
        <v>T048T048</v>
      </c>
      <c r="F383" s="95" t="s">
        <v>87</v>
      </c>
      <c r="G383" s="96">
        <v>36</v>
      </c>
      <c r="H383" s="1"/>
      <c r="I383" s="82">
        <v>0</v>
      </c>
      <c r="J383" s="82">
        <v>0</v>
      </c>
      <c r="K383" s="83">
        <v>0</v>
      </c>
      <c r="L383" s="82">
        <v>0</v>
      </c>
      <c r="M383" s="83">
        <v>0</v>
      </c>
      <c r="N383" s="82">
        <v>0</v>
      </c>
      <c r="O383" s="83">
        <v>0</v>
      </c>
      <c r="P383" s="82">
        <v>0</v>
      </c>
      <c r="Q383" s="83">
        <v>0</v>
      </c>
      <c r="R383" s="82">
        <v>0</v>
      </c>
      <c r="S383" s="83">
        <v>0</v>
      </c>
      <c r="T383" s="82">
        <v>0</v>
      </c>
      <c r="U383" s="83">
        <v>0</v>
      </c>
      <c r="V383" s="82">
        <v>0</v>
      </c>
      <c r="W383" s="83">
        <v>0</v>
      </c>
      <c r="X383" s="82">
        <v>0</v>
      </c>
      <c r="Y383" s="83">
        <v>0</v>
      </c>
      <c r="Z383" s="82">
        <v>0</v>
      </c>
      <c r="AA383" s="83">
        <v>0</v>
      </c>
      <c r="AB383" s="82">
        <v>0</v>
      </c>
      <c r="AC383" s="83">
        <v>0</v>
      </c>
      <c r="AD383" s="82">
        <f t="shared" si="42"/>
        <v>0</v>
      </c>
      <c r="AE383" s="83">
        <f t="shared" si="43"/>
        <v>0</v>
      </c>
      <c r="AF383" s="97">
        <f t="shared" si="44"/>
        <v>0</v>
      </c>
      <c r="AG383" s="97">
        <f t="shared" si="45"/>
        <v>0</v>
      </c>
      <c r="AH383" s="11"/>
      <c r="AI383" s="84">
        <f t="shared" si="46"/>
        <v>244.05</v>
      </c>
      <c r="AJ383" s="84">
        <f t="shared" si="47"/>
        <v>0</v>
      </c>
      <c r="AK383" s="98">
        <f t="shared" si="48"/>
        <v>1</v>
      </c>
    </row>
    <row r="384" spans="1:37" x14ac:dyDescent="0.35">
      <c r="A384" s="13" t="s">
        <v>506</v>
      </c>
      <c r="B384" s="14" t="s">
        <v>507</v>
      </c>
      <c r="C384" s="92" t="s">
        <v>506</v>
      </c>
      <c r="D384" s="93" t="s">
        <v>507</v>
      </c>
      <c r="E384" s="94" t="str">
        <f t="shared" si="49"/>
        <v>T081T081</v>
      </c>
      <c r="F384" s="95" t="s">
        <v>45</v>
      </c>
      <c r="G384" s="96">
        <v>36</v>
      </c>
      <c r="H384" s="1"/>
      <c r="I384" s="82">
        <v>0</v>
      </c>
      <c r="J384" s="82">
        <v>0</v>
      </c>
      <c r="K384" s="83">
        <v>0</v>
      </c>
      <c r="L384" s="82">
        <v>0</v>
      </c>
      <c r="M384" s="83">
        <v>0</v>
      </c>
      <c r="N384" s="82">
        <v>0</v>
      </c>
      <c r="O384" s="83">
        <v>0</v>
      </c>
      <c r="P384" s="82">
        <v>0</v>
      </c>
      <c r="Q384" s="83">
        <v>0</v>
      </c>
      <c r="R384" s="82">
        <v>0</v>
      </c>
      <c r="S384" s="83">
        <v>0</v>
      </c>
      <c r="T384" s="82">
        <v>0</v>
      </c>
      <c r="U384" s="83">
        <v>0</v>
      </c>
      <c r="V384" s="82">
        <v>0</v>
      </c>
      <c r="W384" s="83">
        <v>0</v>
      </c>
      <c r="X384" s="82">
        <v>0</v>
      </c>
      <c r="Y384" s="83">
        <v>0</v>
      </c>
      <c r="Z384" s="82">
        <v>0</v>
      </c>
      <c r="AA384" s="83">
        <v>0</v>
      </c>
      <c r="AB384" s="82">
        <v>0</v>
      </c>
      <c r="AC384" s="83">
        <v>0</v>
      </c>
      <c r="AD384" s="82">
        <f t="shared" si="42"/>
        <v>0</v>
      </c>
      <c r="AE384" s="83">
        <f t="shared" si="43"/>
        <v>0</v>
      </c>
      <c r="AF384" s="97">
        <f t="shared" si="44"/>
        <v>0</v>
      </c>
      <c r="AG384" s="97">
        <f t="shared" si="45"/>
        <v>0</v>
      </c>
      <c r="AH384" s="11"/>
      <c r="AI384" s="84">
        <f t="shared" si="46"/>
        <v>20.07</v>
      </c>
      <c r="AJ384" s="84">
        <f t="shared" si="47"/>
        <v>0</v>
      </c>
      <c r="AK384" s="98">
        <f t="shared" si="48"/>
        <v>1</v>
      </c>
    </row>
    <row r="385" spans="1:37" x14ac:dyDescent="0.35">
      <c r="A385" s="13" t="s">
        <v>508</v>
      </c>
      <c r="B385" s="14" t="s">
        <v>509</v>
      </c>
      <c r="C385" s="92" t="s">
        <v>508</v>
      </c>
      <c r="D385" s="93" t="s">
        <v>509</v>
      </c>
      <c r="E385" s="94" t="str">
        <f t="shared" si="49"/>
        <v>T110T110</v>
      </c>
      <c r="F385" s="95" t="s">
        <v>45</v>
      </c>
      <c r="G385" s="96">
        <v>36</v>
      </c>
      <c r="H385" s="1"/>
      <c r="I385" s="82">
        <v>0</v>
      </c>
      <c r="J385" s="82">
        <v>0</v>
      </c>
      <c r="K385" s="83">
        <v>0</v>
      </c>
      <c r="L385" s="82">
        <v>0</v>
      </c>
      <c r="M385" s="83">
        <v>0</v>
      </c>
      <c r="N385" s="82">
        <v>0</v>
      </c>
      <c r="O385" s="83">
        <v>0</v>
      </c>
      <c r="P385" s="82">
        <v>0</v>
      </c>
      <c r="Q385" s="83">
        <v>0</v>
      </c>
      <c r="R385" s="82">
        <v>0</v>
      </c>
      <c r="S385" s="83">
        <v>0</v>
      </c>
      <c r="T385" s="82">
        <v>0</v>
      </c>
      <c r="U385" s="83">
        <v>0</v>
      </c>
      <c r="V385" s="82">
        <v>0</v>
      </c>
      <c r="W385" s="83">
        <v>0</v>
      </c>
      <c r="X385" s="82">
        <v>0</v>
      </c>
      <c r="Y385" s="83">
        <v>0</v>
      </c>
      <c r="Z385" s="82">
        <v>0</v>
      </c>
      <c r="AA385" s="83">
        <v>0</v>
      </c>
      <c r="AB385" s="82">
        <v>0</v>
      </c>
      <c r="AC385" s="83">
        <v>0</v>
      </c>
      <c r="AD385" s="82">
        <f t="shared" si="42"/>
        <v>0</v>
      </c>
      <c r="AE385" s="83">
        <f t="shared" si="43"/>
        <v>0</v>
      </c>
      <c r="AF385" s="97">
        <f t="shared" si="44"/>
        <v>0</v>
      </c>
      <c r="AG385" s="97">
        <f t="shared" si="45"/>
        <v>0</v>
      </c>
      <c r="AH385" s="11"/>
      <c r="AI385" s="84">
        <f t="shared" si="46"/>
        <v>151.63</v>
      </c>
      <c r="AJ385" s="84">
        <f t="shared" si="47"/>
        <v>0</v>
      </c>
      <c r="AK385" s="98">
        <f t="shared" si="48"/>
        <v>1</v>
      </c>
    </row>
    <row r="386" spans="1:37" x14ac:dyDescent="0.35">
      <c r="A386" s="13" t="s">
        <v>510</v>
      </c>
      <c r="B386" s="14" t="s">
        <v>511</v>
      </c>
      <c r="C386" s="92" t="s">
        <v>510</v>
      </c>
      <c r="D386" s="93" t="s">
        <v>511</v>
      </c>
      <c r="E386" s="94" t="str">
        <f t="shared" si="49"/>
        <v>T122T122</v>
      </c>
      <c r="F386" s="95" t="s">
        <v>87</v>
      </c>
      <c r="G386" s="96">
        <v>36</v>
      </c>
      <c r="H386" s="1"/>
      <c r="I386" s="82">
        <v>0</v>
      </c>
      <c r="J386" s="82">
        <v>0</v>
      </c>
      <c r="K386" s="83">
        <v>0</v>
      </c>
      <c r="L386" s="82">
        <v>0</v>
      </c>
      <c r="M386" s="83">
        <v>0</v>
      </c>
      <c r="N386" s="82">
        <v>0</v>
      </c>
      <c r="O386" s="83">
        <v>0</v>
      </c>
      <c r="P386" s="82">
        <v>0</v>
      </c>
      <c r="Q386" s="83">
        <v>0</v>
      </c>
      <c r="R386" s="82">
        <v>0</v>
      </c>
      <c r="S386" s="83">
        <v>0</v>
      </c>
      <c r="T386" s="82">
        <v>0</v>
      </c>
      <c r="U386" s="83">
        <v>0</v>
      </c>
      <c r="V386" s="82">
        <v>0</v>
      </c>
      <c r="W386" s="83">
        <v>0</v>
      </c>
      <c r="X386" s="82">
        <v>0</v>
      </c>
      <c r="Y386" s="83">
        <v>0</v>
      </c>
      <c r="Z386" s="82">
        <v>0</v>
      </c>
      <c r="AA386" s="83">
        <v>0</v>
      </c>
      <c r="AB386" s="82">
        <v>0</v>
      </c>
      <c r="AC386" s="83">
        <v>0</v>
      </c>
      <c r="AD386" s="82">
        <f t="shared" si="42"/>
        <v>0</v>
      </c>
      <c r="AE386" s="83">
        <f t="shared" si="43"/>
        <v>0</v>
      </c>
      <c r="AF386" s="97">
        <f t="shared" si="44"/>
        <v>0</v>
      </c>
      <c r="AG386" s="97">
        <f t="shared" si="45"/>
        <v>0</v>
      </c>
      <c r="AH386" s="11"/>
      <c r="AI386" s="84">
        <f t="shared" si="46"/>
        <v>189.62</v>
      </c>
      <c r="AJ386" s="84">
        <f t="shared" si="47"/>
        <v>0</v>
      </c>
      <c r="AK386" s="98">
        <f t="shared" si="48"/>
        <v>1</v>
      </c>
    </row>
    <row r="387" spans="1:37" x14ac:dyDescent="0.35">
      <c r="A387" s="13" t="s">
        <v>512</v>
      </c>
      <c r="B387" s="14" t="s">
        <v>513</v>
      </c>
      <c r="C387" s="92" t="s">
        <v>512</v>
      </c>
      <c r="D387" s="93" t="s">
        <v>513</v>
      </c>
      <c r="E387" s="94" t="str">
        <f t="shared" si="49"/>
        <v>T154T154</v>
      </c>
      <c r="F387" s="95" t="s">
        <v>87</v>
      </c>
      <c r="G387" s="96">
        <v>36</v>
      </c>
      <c r="H387" s="1"/>
      <c r="I387" s="82">
        <v>0</v>
      </c>
      <c r="J387" s="82">
        <v>0</v>
      </c>
      <c r="K387" s="83">
        <v>0</v>
      </c>
      <c r="L387" s="82">
        <v>0</v>
      </c>
      <c r="M387" s="83">
        <v>0</v>
      </c>
      <c r="N387" s="82">
        <v>0</v>
      </c>
      <c r="O387" s="83">
        <v>0</v>
      </c>
      <c r="P387" s="82">
        <v>0</v>
      </c>
      <c r="Q387" s="83">
        <v>0</v>
      </c>
      <c r="R387" s="82">
        <v>0</v>
      </c>
      <c r="S387" s="83">
        <v>0</v>
      </c>
      <c r="T387" s="82">
        <v>0</v>
      </c>
      <c r="U387" s="83">
        <v>0</v>
      </c>
      <c r="V387" s="82">
        <v>0</v>
      </c>
      <c r="W387" s="83">
        <v>0</v>
      </c>
      <c r="X387" s="82">
        <v>0</v>
      </c>
      <c r="Y387" s="83">
        <v>0</v>
      </c>
      <c r="Z387" s="82">
        <v>0</v>
      </c>
      <c r="AA387" s="83">
        <v>0</v>
      </c>
      <c r="AB387" s="82">
        <v>0</v>
      </c>
      <c r="AC387" s="83">
        <v>0</v>
      </c>
      <c r="AD387" s="82">
        <f t="shared" si="42"/>
        <v>0</v>
      </c>
      <c r="AE387" s="83">
        <f t="shared" si="43"/>
        <v>0</v>
      </c>
      <c r="AF387" s="97">
        <f t="shared" si="44"/>
        <v>0</v>
      </c>
      <c r="AG387" s="97">
        <f t="shared" si="45"/>
        <v>0</v>
      </c>
      <c r="AH387" s="11"/>
      <c r="AI387" s="84">
        <f t="shared" si="46"/>
        <v>555.64</v>
      </c>
      <c r="AJ387" s="84">
        <f t="shared" si="47"/>
        <v>0</v>
      </c>
      <c r="AK387" s="98">
        <f t="shared" si="48"/>
        <v>1</v>
      </c>
    </row>
    <row r="388" spans="1:37" x14ac:dyDescent="0.35">
      <c r="A388" s="13" t="s">
        <v>514</v>
      </c>
      <c r="B388" s="14" t="s">
        <v>515</v>
      </c>
      <c r="C388" s="92" t="s">
        <v>514</v>
      </c>
      <c r="D388" s="93" t="s">
        <v>515</v>
      </c>
      <c r="E388" s="94" t="str">
        <f t="shared" si="49"/>
        <v>T201T201</v>
      </c>
      <c r="F388" s="95" t="s">
        <v>87</v>
      </c>
      <c r="G388" s="96">
        <v>36</v>
      </c>
      <c r="H388" s="1"/>
      <c r="I388" s="82">
        <v>0</v>
      </c>
      <c r="J388" s="82">
        <v>0</v>
      </c>
      <c r="K388" s="83">
        <v>0</v>
      </c>
      <c r="L388" s="82">
        <v>0</v>
      </c>
      <c r="M388" s="83">
        <v>0</v>
      </c>
      <c r="N388" s="82">
        <v>0</v>
      </c>
      <c r="O388" s="83">
        <v>0</v>
      </c>
      <c r="P388" s="82">
        <v>0</v>
      </c>
      <c r="Q388" s="83">
        <v>0</v>
      </c>
      <c r="R388" s="82">
        <v>0</v>
      </c>
      <c r="S388" s="83">
        <v>0</v>
      </c>
      <c r="T388" s="82">
        <v>0</v>
      </c>
      <c r="U388" s="83">
        <v>0</v>
      </c>
      <c r="V388" s="82">
        <v>0</v>
      </c>
      <c r="W388" s="83">
        <v>0</v>
      </c>
      <c r="X388" s="82">
        <v>0</v>
      </c>
      <c r="Y388" s="83">
        <v>0</v>
      </c>
      <c r="Z388" s="82">
        <v>0</v>
      </c>
      <c r="AA388" s="83">
        <v>0</v>
      </c>
      <c r="AB388" s="82">
        <v>0</v>
      </c>
      <c r="AC388" s="83">
        <v>0</v>
      </c>
      <c r="AD388" s="82">
        <f t="shared" si="42"/>
        <v>0</v>
      </c>
      <c r="AE388" s="83">
        <f t="shared" si="43"/>
        <v>0</v>
      </c>
      <c r="AF388" s="97">
        <f t="shared" si="44"/>
        <v>0</v>
      </c>
      <c r="AG388" s="97">
        <f t="shared" si="45"/>
        <v>0</v>
      </c>
      <c r="AH388" s="11"/>
      <c r="AI388" s="84">
        <f t="shared" si="46"/>
        <v>66.72999999999999</v>
      </c>
      <c r="AJ388" s="84">
        <f t="shared" si="47"/>
        <v>0</v>
      </c>
      <c r="AK388" s="98">
        <f t="shared" si="48"/>
        <v>1</v>
      </c>
    </row>
    <row r="389" spans="1:37" x14ac:dyDescent="0.35">
      <c r="A389" s="13" t="s">
        <v>516</v>
      </c>
      <c r="B389" s="14" t="s">
        <v>517</v>
      </c>
      <c r="C389" s="92" t="s">
        <v>516</v>
      </c>
      <c r="D389" s="93" t="s">
        <v>517</v>
      </c>
      <c r="E389" s="94" t="str">
        <f t="shared" si="49"/>
        <v>T241T241</v>
      </c>
      <c r="F389" s="95" t="s">
        <v>45</v>
      </c>
      <c r="G389" s="96">
        <v>36</v>
      </c>
      <c r="H389" s="1"/>
      <c r="I389" s="82">
        <v>0</v>
      </c>
      <c r="J389" s="82">
        <v>0</v>
      </c>
      <c r="K389" s="83">
        <v>0</v>
      </c>
      <c r="L389" s="82">
        <v>0</v>
      </c>
      <c r="M389" s="83">
        <v>0</v>
      </c>
      <c r="N389" s="82">
        <v>0</v>
      </c>
      <c r="O389" s="83">
        <v>0</v>
      </c>
      <c r="P389" s="82">
        <v>0</v>
      </c>
      <c r="Q389" s="83">
        <v>0</v>
      </c>
      <c r="R389" s="82">
        <v>0</v>
      </c>
      <c r="S389" s="83">
        <v>0</v>
      </c>
      <c r="T389" s="82">
        <v>0</v>
      </c>
      <c r="U389" s="83">
        <v>0</v>
      </c>
      <c r="V389" s="82">
        <v>0</v>
      </c>
      <c r="W389" s="83">
        <v>0</v>
      </c>
      <c r="X389" s="82">
        <v>0</v>
      </c>
      <c r="Y389" s="83">
        <v>0</v>
      </c>
      <c r="Z389" s="82">
        <v>0</v>
      </c>
      <c r="AA389" s="83">
        <v>0</v>
      </c>
      <c r="AB389" s="82">
        <v>0</v>
      </c>
      <c r="AC389" s="83">
        <v>0</v>
      </c>
      <c r="AD389" s="82">
        <f t="shared" si="42"/>
        <v>0</v>
      </c>
      <c r="AE389" s="83">
        <f t="shared" si="43"/>
        <v>0</v>
      </c>
      <c r="AF389" s="97">
        <f t="shared" si="44"/>
        <v>0</v>
      </c>
      <c r="AG389" s="97">
        <f t="shared" si="45"/>
        <v>0</v>
      </c>
      <c r="AH389" s="11"/>
      <c r="AI389" s="84">
        <f t="shared" si="46"/>
        <v>134.59</v>
      </c>
      <c r="AJ389" s="84">
        <f t="shared" si="47"/>
        <v>0</v>
      </c>
      <c r="AK389" s="98">
        <f t="shared" si="48"/>
        <v>1</v>
      </c>
    </row>
    <row r="390" spans="1:37" x14ac:dyDescent="0.35">
      <c r="A390" s="130" t="s">
        <v>505</v>
      </c>
      <c r="B390" s="19" t="s">
        <v>158</v>
      </c>
      <c r="C390" s="101" t="s">
        <v>518</v>
      </c>
      <c r="D390" s="102" t="s">
        <v>519</v>
      </c>
      <c r="E390" s="103" t="str">
        <f t="shared" si="49"/>
        <v>U049T048</v>
      </c>
      <c r="F390" s="104" t="s">
        <v>87</v>
      </c>
      <c r="G390" s="105">
        <v>36</v>
      </c>
      <c r="H390" s="106"/>
      <c r="I390" s="107">
        <v>145.76999999999998</v>
      </c>
      <c r="J390" s="107">
        <v>9.81</v>
      </c>
      <c r="K390" s="108">
        <v>-5.3000000000000007</v>
      </c>
      <c r="L390" s="107">
        <v>27.71</v>
      </c>
      <c r="M390" s="108">
        <v>9.98</v>
      </c>
      <c r="N390" s="107">
        <v>48.1</v>
      </c>
      <c r="O390" s="108">
        <v>18.760000000000002</v>
      </c>
      <c r="P390" s="107">
        <v>45.76</v>
      </c>
      <c r="Q390" s="108">
        <v>47.13</v>
      </c>
      <c r="R390" s="107">
        <v>0</v>
      </c>
      <c r="S390" s="108">
        <v>0</v>
      </c>
      <c r="T390" s="107">
        <v>145.77000000000001</v>
      </c>
      <c r="U390" s="108">
        <v>21.87</v>
      </c>
      <c r="V390" s="107">
        <v>0</v>
      </c>
      <c r="W390" s="108">
        <v>0</v>
      </c>
      <c r="X390" s="107">
        <v>0</v>
      </c>
      <c r="Y390" s="108">
        <v>0</v>
      </c>
      <c r="Z390" s="107">
        <v>0</v>
      </c>
      <c r="AA390" s="108">
        <v>0</v>
      </c>
      <c r="AB390" s="107">
        <v>0</v>
      </c>
      <c r="AC390" s="108">
        <v>5.84</v>
      </c>
      <c r="AD390" s="107">
        <f t="shared" si="42"/>
        <v>98.280000000000015</v>
      </c>
      <c r="AE390" s="108">
        <f t="shared" si="43"/>
        <v>244.05</v>
      </c>
      <c r="AF390" s="109">
        <f t="shared" si="44"/>
        <v>0</v>
      </c>
      <c r="AG390" s="109">
        <f t="shared" si="45"/>
        <v>0</v>
      </c>
      <c r="AH390" s="11"/>
      <c r="AI390" s="110">
        <f t="shared" si="46"/>
        <v>0</v>
      </c>
      <c r="AJ390" s="111">
        <f t="shared" si="47"/>
        <v>1</v>
      </c>
      <c r="AK390" s="108">
        <f t="shared" si="48"/>
        <v>0</v>
      </c>
    </row>
    <row r="391" spans="1:37" x14ac:dyDescent="0.35">
      <c r="A391" s="130" t="s">
        <v>510</v>
      </c>
      <c r="B391" s="19" t="s">
        <v>511</v>
      </c>
      <c r="C391" s="101" t="s">
        <v>518</v>
      </c>
      <c r="D391" s="102" t="s">
        <v>519</v>
      </c>
      <c r="E391" s="103" t="str">
        <f t="shared" si="49"/>
        <v>U049T122</v>
      </c>
      <c r="F391" s="104" t="s">
        <v>87</v>
      </c>
      <c r="G391" s="105">
        <v>36</v>
      </c>
      <c r="H391" s="106"/>
      <c r="I391" s="107">
        <v>116.48</v>
      </c>
      <c r="J391" s="107">
        <v>3.5</v>
      </c>
      <c r="K391" s="108">
        <v>-1.89</v>
      </c>
      <c r="L391" s="107">
        <v>26.5</v>
      </c>
      <c r="M391" s="108">
        <v>9.5399999999999991</v>
      </c>
      <c r="N391" s="107">
        <v>47.8</v>
      </c>
      <c r="O391" s="108">
        <v>18.64</v>
      </c>
      <c r="P391" s="107">
        <v>24</v>
      </c>
      <c r="Q391" s="108">
        <v>24.72</v>
      </c>
      <c r="R391" s="107">
        <v>0</v>
      </c>
      <c r="S391" s="108">
        <v>0</v>
      </c>
      <c r="T391" s="107">
        <v>116.48</v>
      </c>
      <c r="U391" s="108">
        <v>17.47</v>
      </c>
      <c r="V391" s="107">
        <v>0</v>
      </c>
      <c r="W391" s="108">
        <v>0</v>
      </c>
      <c r="X391" s="107">
        <v>0</v>
      </c>
      <c r="Y391" s="108">
        <v>0</v>
      </c>
      <c r="Z391" s="107">
        <v>0</v>
      </c>
      <c r="AA391" s="108">
        <v>0</v>
      </c>
      <c r="AB391" s="107">
        <v>0</v>
      </c>
      <c r="AC391" s="108">
        <v>4.66</v>
      </c>
      <c r="AD391" s="107">
        <f t="shared" si="42"/>
        <v>73.139999999999986</v>
      </c>
      <c r="AE391" s="108">
        <f t="shared" si="43"/>
        <v>189.62</v>
      </c>
      <c r="AF391" s="109">
        <f t="shared" si="44"/>
        <v>0</v>
      </c>
      <c r="AG391" s="109">
        <f t="shared" si="45"/>
        <v>0</v>
      </c>
      <c r="AH391" s="11"/>
      <c r="AI391" s="110">
        <f t="shared" si="46"/>
        <v>0</v>
      </c>
      <c r="AJ391" s="111">
        <f t="shared" si="47"/>
        <v>1</v>
      </c>
      <c r="AK391" s="108">
        <f t="shared" si="48"/>
        <v>0</v>
      </c>
    </row>
    <row r="392" spans="1:37" x14ac:dyDescent="0.35">
      <c r="A392" s="112" t="s">
        <v>518</v>
      </c>
      <c r="B392" s="113" t="s">
        <v>519</v>
      </c>
      <c r="C392" s="114" t="s">
        <v>518</v>
      </c>
      <c r="D392" s="115" t="s">
        <v>519</v>
      </c>
      <c r="E392" s="116" t="str">
        <f t="shared" si="49"/>
        <v>U049U049</v>
      </c>
      <c r="F392" s="117" t="s">
        <v>87</v>
      </c>
      <c r="G392" s="118">
        <v>36</v>
      </c>
      <c r="H392" s="1"/>
      <c r="I392" s="119">
        <v>0</v>
      </c>
      <c r="J392" s="119">
        <v>0</v>
      </c>
      <c r="K392" s="120">
        <v>0</v>
      </c>
      <c r="L392" s="119">
        <v>0</v>
      </c>
      <c r="M392" s="120">
        <v>0</v>
      </c>
      <c r="N392" s="119">
        <v>0</v>
      </c>
      <c r="O392" s="120">
        <v>0</v>
      </c>
      <c r="P392" s="119">
        <v>0</v>
      </c>
      <c r="Q392" s="120">
        <v>0</v>
      </c>
      <c r="R392" s="119">
        <v>0</v>
      </c>
      <c r="S392" s="120">
        <v>0</v>
      </c>
      <c r="T392" s="119">
        <v>0</v>
      </c>
      <c r="U392" s="120">
        <v>0</v>
      </c>
      <c r="V392" s="119">
        <v>0</v>
      </c>
      <c r="W392" s="120">
        <v>0</v>
      </c>
      <c r="X392" s="119">
        <v>0</v>
      </c>
      <c r="Y392" s="120">
        <v>0</v>
      </c>
      <c r="Z392" s="119">
        <v>0</v>
      </c>
      <c r="AA392" s="120">
        <v>0</v>
      </c>
      <c r="AB392" s="119">
        <v>150</v>
      </c>
      <c r="AC392" s="120">
        <v>0</v>
      </c>
      <c r="AD392" s="119">
        <f t="shared" si="42"/>
        <v>0</v>
      </c>
      <c r="AE392" s="120">
        <f t="shared" si="43"/>
        <v>0</v>
      </c>
      <c r="AF392" s="121">
        <f t="shared" si="44"/>
        <v>171.42000000000002</v>
      </c>
      <c r="AG392" s="121">
        <f t="shared" si="45"/>
        <v>433.67</v>
      </c>
      <c r="AH392" s="11"/>
      <c r="AI392" s="122">
        <f t="shared" si="46"/>
        <v>0</v>
      </c>
      <c r="AJ392" s="122">
        <f t="shared" si="47"/>
        <v>0</v>
      </c>
      <c r="AK392" s="120">
        <f t="shared" si="48"/>
        <v>0</v>
      </c>
    </row>
    <row r="393" spans="1:37" x14ac:dyDescent="0.35">
      <c r="A393" s="130" t="s">
        <v>503</v>
      </c>
      <c r="B393" s="19" t="s">
        <v>504</v>
      </c>
      <c r="C393" s="101" t="s">
        <v>520</v>
      </c>
      <c r="D393" s="102" t="s">
        <v>521</v>
      </c>
      <c r="E393" s="103" t="str">
        <f t="shared" si="49"/>
        <v>U053T026</v>
      </c>
      <c r="F393" s="104" t="s">
        <v>87</v>
      </c>
      <c r="G393" s="105">
        <v>36</v>
      </c>
      <c r="H393" s="106"/>
      <c r="I393" s="107">
        <v>642.67000000000007</v>
      </c>
      <c r="J393" s="107">
        <v>50.470000000000006</v>
      </c>
      <c r="K393" s="108">
        <v>-27.26</v>
      </c>
      <c r="L393" s="107">
        <v>142.09</v>
      </c>
      <c r="M393" s="108">
        <v>51.16</v>
      </c>
      <c r="N393" s="107">
        <v>179.47</v>
      </c>
      <c r="O393" s="108">
        <v>70</v>
      </c>
      <c r="P393" s="107">
        <v>308.45999999999998</v>
      </c>
      <c r="Q393" s="108">
        <v>317.70999999999998</v>
      </c>
      <c r="R393" s="107">
        <v>1</v>
      </c>
      <c r="S393" s="108">
        <v>2.4900000000000002</v>
      </c>
      <c r="T393" s="107">
        <v>0</v>
      </c>
      <c r="U393" s="108">
        <v>0</v>
      </c>
      <c r="V393" s="107">
        <v>0</v>
      </c>
      <c r="W393" s="108">
        <v>0</v>
      </c>
      <c r="X393" s="107">
        <v>642.67000000000007</v>
      </c>
      <c r="Y393" s="108">
        <v>44.99</v>
      </c>
      <c r="Z393" s="107">
        <v>0</v>
      </c>
      <c r="AA393" s="108">
        <v>0</v>
      </c>
      <c r="AB393" s="107">
        <v>0</v>
      </c>
      <c r="AC393" s="108">
        <v>0</v>
      </c>
      <c r="AD393" s="107">
        <f t="shared" si="42"/>
        <v>459.09</v>
      </c>
      <c r="AE393" s="108">
        <f t="shared" si="43"/>
        <v>1101.76</v>
      </c>
      <c r="AF393" s="109">
        <f t="shared" si="44"/>
        <v>0</v>
      </c>
      <c r="AG393" s="109">
        <f t="shared" si="45"/>
        <v>0</v>
      </c>
      <c r="AH393" s="11"/>
      <c r="AI393" s="110">
        <f t="shared" si="46"/>
        <v>0</v>
      </c>
      <c r="AJ393" s="111">
        <f t="shared" si="47"/>
        <v>1</v>
      </c>
      <c r="AK393" s="108">
        <f t="shared" si="48"/>
        <v>0</v>
      </c>
    </row>
    <row r="394" spans="1:37" x14ac:dyDescent="0.35">
      <c r="A394" s="130" t="s">
        <v>506</v>
      </c>
      <c r="B394" s="19" t="s">
        <v>507</v>
      </c>
      <c r="C394" s="101" t="s">
        <v>520</v>
      </c>
      <c r="D394" s="102" t="s">
        <v>521</v>
      </c>
      <c r="E394" s="103" t="str">
        <f t="shared" si="49"/>
        <v>U053T081</v>
      </c>
      <c r="F394" s="104" t="s">
        <v>45</v>
      </c>
      <c r="G394" s="105">
        <v>36</v>
      </c>
      <c r="H394" s="106"/>
      <c r="I394" s="107">
        <v>14</v>
      </c>
      <c r="J394" s="107">
        <v>2</v>
      </c>
      <c r="K394" s="108">
        <v>-1.08</v>
      </c>
      <c r="L394" s="107">
        <v>3.5</v>
      </c>
      <c r="M394" s="108">
        <v>1.26</v>
      </c>
      <c r="N394" s="107">
        <v>2</v>
      </c>
      <c r="O394" s="108">
        <v>0.79</v>
      </c>
      <c r="P394" s="107">
        <v>4</v>
      </c>
      <c r="Q394" s="108">
        <v>4.12</v>
      </c>
      <c r="R394" s="107">
        <v>0</v>
      </c>
      <c r="S394" s="108">
        <v>0</v>
      </c>
      <c r="T394" s="107">
        <v>0</v>
      </c>
      <c r="U394" s="108">
        <v>0</v>
      </c>
      <c r="V394" s="107">
        <v>0</v>
      </c>
      <c r="W394" s="108">
        <v>0</v>
      </c>
      <c r="X394" s="107">
        <v>14</v>
      </c>
      <c r="Y394" s="108">
        <v>0.98</v>
      </c>
      <c r="Z394" s="107">
        <v>0</v>
      </c>
      <c r="AA394" s="108">
        <v>0</v>
      </c>
      <c r="AB394" s="107">
        <v>0</v>
      </c>
      <c r="AC394" s="108">
        <v>0</v>
      </c>
      <c r="AD394" s="107">
        <f t="shared" si="42"/>
        <v>6.07</v>
      </c>
      <c r="AE394" s="108">
        <f t="shared" si="43"/>
        <v>20.07</v>
      </c>
      <c r="AF394" s="109">
        <f t="shared" si="44"/>
        <v>0</v>
      </c>
      <c r="AG394" s="109">
        <f t="shared" si="45"/>
        <v>0</v>
      </c>
      <c r="AH394" s="11"/>
      <c r="AI394" s="110">
        <f t="shared" si="46"/>
        <v>0</v>
      </c>
      <c r="AJ394" s="111">
        <f t="shared" si="47"/>
        <v>1</v>
      </c>
      <c r="AK394" s="108">
        <f t="shared" si="48"/>
        <v>0</v>
      </c>
    </row>
    <row r="395" spans="1:37" x14ac:dyDescent="0.35">
      <c r="A395" s="130" t="s">
        <v>508</v>
      </c>
      <c r="B395" s="19" t="s">
        <v>509</v>
      </c>
      <c r="C395" s="101" t="s">
        <v>520</v>
      </c>
      <c r="D395" s="102" t="s">
        <v>521</v>
      </c>
      <c r="E395" s="103" t="str">
        <f t="shared" si="49"/>
        <v>U053T110</v>
      </c>
      <c r="F395" s="104" t="s">
        <v>45</v>
      </c>
      <c r="G395" s="105">
        <v>36</v>
      </c>
      <c r="H395" s="106"/>
      <c r="I395" s="107">
        <v>90.039999999999992</v>
      </c>
      <c r="J395" s="107">
        <v>8</v>
      </c>
      <c r="K395" s="108">
        <v>-4.32</v>
      </c>
      <c r="L395" s="107">
        <v>14.85</v>
      </c>
      <c r="M395" s="108">
        <v>5.35</v>
      </c>
      <c r="N395" s="107">
        <v>26.509999999999998</v>
      </c>
      <c r="O395" s="108">
        <v>10.34</v>
      </c>
      <c r="P395" s="107">
        <v>42.64</v>
      </c>
      <c r="Q395" s="108">
        <v>43.92</v>
      </c>
      <c r="R395" s="107">
        <v>0</v>
      </c>
      <c r="S395" s="108">
        <v>0</v>
      </c>
      <c r="T395" s="107">
        <v>0</v>
      </c>
      <c r="U395" s="108">
        <v>0</v>
      </c>
      <c r="V395" s="107">
        <v>0</v>
      </c>
      <c r="W395" s="108">
        <v>0</v>
      </c>
      <c r="X395" s="107">
        <v>90.039999999999992</v>
      </c>
      <c r="Y395" s="108">
        <v>6.3</v>
      </c>
      <c r="Z395" s="107">
        <v>0</v>
      </c>
      <c r="AA395" s="108">
        <v>0</v>
      </c>
      <c r="AB395" s="107">
        <v>0</v>
      </c>
      <c r="AC395" s="108">
        <v>0</v>
      </c>
      <c r="AD395" s="107">
        <f t="shared" si="42"/>
        <v>61.589999999999996</v>
      </c>
      <c r="AE395" s="108">
        <f t="shared" si="43"/>
        <v>151.63</v>
      </c>
      <c r="AF395" s="109">
        <f t="shared" si="44"/>
        <v>0</v>
      </c>
      <c r="AG395" s="109">
        <f t="shared" si="45"/>
        <v>0</v>
      </c>
      <c r="AH395" s="11"/>
      <c r="AI395" s="110">
        <f t="shared" si="46"/>
        <v>0</v>
      </c>
      <c r="AJ395" s="111">
        <f t="shared" si="47"/>
        <v>1</v>
      </c>
      <c r="AK395" s="108">
        <f t="shared" si="48"/>
        <v>0</v>
      </c>
    </row>
    <row r="396" spans="1:37" x14ac:dyDescent="0.35">
      <c r="A396" s="130" t="s">
        <v>512</v>
      </c>
      <c r="B396" s="19" t="s">
        <v>513</v>
      </c>
      <c r="C396" s="101" t="s">
        <v>520</v>
      </c>
      <c r="D396" s="102" t="s">
        <v>521</v>
      </c>
      <c r="E396" s="103" t="str">
        <f t="shared" si="49"/>
        <v>U053T154</v>
      </c>
      <c r="F396" s="104" t="s">
        <v>87</v>
      </c>
      <c r="G396" s="105">
        <v>36</v>
      </c>
      <c r="H396" s="106"/>
      <c r="I396" s="107">
        <v>334.04</v>
      </c>
      <c r="J396" s="107">
        <v>22.4</v>
      </c>
      <c r="K396" s="108">
        <v>-12.1</v>
      </c>
      <c r="L396" s="107">
        <v>66.5</v>
      </c>
      <c r="M396" s="108">
        <v>23.939999999999998</v>
      </c>
      <c r="N396" s="107">
        <v>102.76</v>
      </c>
      <c r="O396" s="108">
        <v>40.080000000000005</v>
      </c>
      <c r="P396" s="107">
        <v>130</v>
      </c>
      <c r="Q396" s="108">
        <v>133.9</v>
      </c>
      <c r="R396" s="107">
        <v>4.9800000000000004</v>
      </c>
      <c r="S396" s="108">
        <v>12.4</v>
      </c>
      <c r="T396" s="107">
        <v>0</v>
      </c>
      <c r="U396" s="108">
        <v>0</v>
      </c>
      <c r="V396" s="107">
        <v>0</v>
      </c>
      <c r="W396" s="108">
        <v>0</v>
      </c>
      <c r="X396" s="107">
        <v>334.03999999999996</v>
      </c>
      <c r="Y396" s="108">
        <v>23.38</v>
      </c>
      <c r="Z396" s="107">
        <v>0</v>
      </c>
      <c r="AA396" s="108">
        <v>0</v>
      </c>
      <c r="AB396" s="107">
        <v>0</v>
      </c>
      <c r="AC396" s="108">
        <v>0</v>
      </c>
      <c r="AD396" s="107">
        <f t="shared" si="42"/>
        <v>221.6</v>
      </c>
      <c r="AE396" s="108">
        <f t="shared" si="43"/>
        <v>555.64</v>
      </c>
      <c r="AF396" s="109">
        <f t="shared" si="44"/>
        <v>0</v>
      </c>
      <c r="AG396" s="109">
        <f t="shared" si="45"/>
        <v>0</v>
      </c>
      <c r="AH396" s="11"/>
      <c r="AI396" s="110">
        <f t="shared" si="46"/>
        <v>0</v>
      </c>
      <c r="AJ396" s="111">
        <f t="shared" si="47"/>
        <v>1</v>
      </c>
      <c r="AK396" s="108">
        <f t="shared" si="48"/>
        <v>0</v>
      </c>
    </row>
    <row r="397" spans="1:37" x14ac:dyDescent="0.35">
      <c r="A397" s="130" t="s">
        <v>514</v>
      </c>
      <c r="B397" s="19" t="s">
        <v>515</v>
      </c>
      <c r="C397" s="101" t="s">
        <v>520</v>
      </c>
      <c r="D397" s="102" t="s">
        <v>521</v>
      </c>
      <c r="E397" s="103" t="str">
        <f t="shared" si="49"/>
        <v>U053T201</v>
      </c>
      <c r="F397" s="104" t="s">
        <v>87</v>
      </c>
      <c r="G397" s="105">
        <v>36</v>
      </c>
      <c r="H397" s="106"/>
      <c r="I397" s="107">
        <v>36.58</v>
      </c>
      <c r="J397" s="107">
        <v>3.5</v>
      </c>
      <c r="K397" s="108">
        <v>-1.89</v>
      </c>
      <c r="L397" s="107">
        <v>9.36</v>
      </c>
      <c r="M397" s="108">
        <v>3.37</v>
      </c>
      <c r="N397" s="107">
        <v>10.36</v>
      </c>
      <c r="O397" s="108">
        <v>4.05</v>
      </c>
      <c r="P397" s="107">
        <v>21.42</v>
      </c>
      <c r="Q397" s="108">
        <v>22.06</v>
      </c>
      <c r="R397" s="107">
        <v>0</v>
      </c>
      <c r="S397" s="108">
        <v>0</v>
      </c>
      <c r="T397" s="107">
        <v>0</v>
      </c>
      <c r="U397" s="108">
        <v>0</v>
      </c>
      <c r="V397" s="107">
        <v>0</v>
      </c>
      <c r="W397" s="108">
        <v>0</v>
      </c>
      <c r="X397" s="107">
        <v>36.58</v>
      </c>
      <c r="Y397" s="108">
        <v>2.56</v>
      </c>
      <c r="Z397" s="107">
        <v>0</v>
      </c>
      <c r="AA397" s="108">
        <v>0</v>
      </c>
      <c r="AB397" s="107">
        <v>0</v>
      </c>
      <c r="AC397" s="108">
        <v>0</v>
      </c>
      <c r="AD397" s="107">
        <f t="shared" si="42"/>
        <v>30.15</v>
      </c>
      <c r="AE397" s="108">
        <f t="shared" si="43"/>
        <v>66.72999999999999</v>
      </c>
      <c r="AF397" s="109">
        <f t="shared" si="44"/>
        <v>0</v>
      </c>
      <c r="AG397" s="109">
        <f t="shared" si="45"/>
        <v>0</v>
      </c>
      <c r="AH397" s="11"/>
      <c r="AI397" s="110">
        <f t="shared" si="46"/>
        <v>0</v>
      </c>
      <c r="AJ397" s="111">
        <f t="shared" si="47"/>
        <v>1</v>
      </c>
      <c r="AK397" s="108">
        <f t="shared" si="48"/>
        <v>0</v>
      </c>
    </row>
    <row r="398" spans="1:37" x14ac:dyDescent="0.35">
      <c r="A398" s="130" t="s">
        <v>516</v>
      </c>
      <c r="B398" s="19" t="s">
        <v>517</v>
      </c>
      <c r="C398" s="101" t="s">
        <v>520</v>
      </c>
      <c r="D398" s="102" t="s">
        <v>521</v>
      </c>
      <c r="E398" s="103" t="str">
        <f t="shared" si="49"/>
        <v>U053T241</v>
      </c>
      <c r="F398" s="104" t="s">
        <v>45</v>
      </c>
      <c r="G398" s="105">
        <v>36</v>
      </c>
      <c r="H398" s="106"/>
      <c r="I398" s="107">
        <v>74.5</v>
      </c>
      <c r="J398" s="107">
        <v>5</v>
      </c>
      <c r="K398" s="108">
        <v>-2.7</v>
      </c>
      <c r="L398" s="107">
        <v>16</v>
      </c>
      <c r="M398" s="108">
        <v>5.76</v>
      </c>
      <c r="N398" s="107">
        <v>21</v>
      </c>
      <c r="O398" s="108">
        <v>8.1999999999999993</v>
      </c>
      <c r="P398" s="107">
        <v>37.5</v>
      </c>
      <c r="Q398" s="108">
        <v>38.630000000000003</v>
      </c>
      <c r="R398" s="107">
        <v>2</v>
      </c>
      <c r="S398" s="108">
        <v>4.9800000000000004</v>
      </c>
      <c r="T398" s="107">
        <v>0</v>
      </c>
      <c r="U398" s="108">
        <v>0</v>
      </c>
      <c r="V398" s="107">
        <v>0</v>
      </c>
      <c r="W398" s="108">
        <v>0</v>
      </c>
      <c r="X398" s="107">
        <v>74.5</v>
      </c>
      <c r="Y398" s="108">
        <v>5.22</v>
      </c>
      <c r="Z398" s="107">
        <v>0</v>
      </c>
      <c r="AA398" s="108">
        <v>0</v>
      </c>
      <c r="AB398" s="107">
        <v>0</v>
      </c>
      <c r="AC398" s="108">
        <v>0</v>
      </c>
      <c r="AD398" s="107">
        <f t="shared" si="42"/>
        <v>60.09</v>
      </c>
      <c r="AE398" s="108">
        <f t="shared" si="43"/>
        <v>134.59</v>
      </c>
      <c r="AF398" s="109">
        <f t="shared" si="44"/>
        <v>0</v>
      </c>
      <c r="AG398" s="109">
        <f t="shared" si="45"/>
        <v>0</v>
      </c>
      <c r="AH398" s="11"/>
      <c r="AI398" s="110">
        <f t="shared" si="46"/>
        <v>0</v>
      </c>
      <c r="AJ398" s="111">
        <f t="shared" si="47"/>
        <v>1</v>
      </c>
      <c r="AK398" s="108">
        <f t="shared" si="48"/>
        <v>0</v>
      </c>
    </row>
    <row r="399" spans="1:37" x14ac:dyDescent="0.35">
      <c r="A399" s="112" t="s">
        <v>520</v>
      </c>
      <c r="B399" s="113" t="s">
        <v>521</v>
      </c>
      <c r="C399" s="114" t="s">
        <v>520</v>
      </c>
      <c r="D399" s="115" t="s">
        <v>521</v>
      </c>
      <c r="E399" s="116" t="str">
        <f t="shared" si="49"/>
        <v>U053U053</v>
      </c>
      <c r="F399" s="117" t="s">
        <v>87</v>
      </c>
      <c r="G399" s="118">
        <v>36</v>
      </c>
      <c r="H399" s="1"/>
      <c r="I399" s="119">
        <v>0</v>
      </c>
      <c r="J399" s="119">
        <v>0</v>
      </c>
      <c r="K399" s="120">
        <v>0</v>
      </c>
      <c r="L399" s="119">
        <v>0</v>
      </c>
      <c r="M399" s="120">
        <v>0</v>
      </c>
      <c r="N399" s="119">
        <v>0</v>
      </c>
      <c r="O399" s="120">
        <v>0</v>
      </c>
      <c r="P399" s="119">
        <v>0</v>
      </c>
      <c r="Q399" s="120">
        <v>0</v>
      </c>
      <c r="R399" s="119">
        <v>0</v>
      </c>
      <c r="S399" s="120">
        <v>0</v>
      </c>
      <c r="T399" s="119">
        <v>0</v>
      </c>
      <c r="U399" s="120">
        <v>0</v>
      </c>
      <c r="V399" s="119">
        <v>0</v>
      </c>
      <c r="W399" s="120">
        <v>0</v>
      </c>
      <c r="X399" s="119">
        <v>0</v>
      </c>
      <c r="Y399" s="120">
        <v>0</v>
      </c>
      <c r="Z399" s="119">
        <v>0</v>
      </c>
      <c r="AA399" s="120">
        <v>0</v>
      </c>
      <c r="AB399" s="119">
        <v>0</v>
      </c>
      <c r="AC399" s="120">
        <v>0</v>
      </c>
      <c r="AD399" s="119">
        <f t="shared" si="42"/>
        <v>0</v>
      </c>
      <c r="AE399" s="120">
        <f t="shared" si="43"/>
        <v>0</v>
      </c>
      <c r="AF399" s="121">
        <f t="shared" si="44"/>
        <v>838.59</v>
      </c>
      <c r="AG399" s="121">
        <f t="shared" si="45"/>
        <v>2030.4199999999998</v>
      </c>
      <c r="AH399" s="11"/>
      <c r="AI399" s="122">
        <f t="shared" si="46"/>
        <v>0</v>
      </c>
      <c r="AJ399" s="122">
        <f t="shared" si="47"/>
        <v>0</v>
      </c>
      <c r="AK399" s="120">
        <f t="shared" si="48"/>
        <v>0</v>
      </c>
    </row>
    <row r="400" spans="1:37" x14ac:dyDescent="0.35">
      <c r="A400" s="13" t="s">
        <v>522</v>
      </c>
      <c r="B400" s="14" t="s">
        <v>523</v>
      </c>
      <c r="C400" s="92" t="s">
        <v>522</v>
      </c>
      <c r="D400" s="93" t="s">
        <v>523</v>
      </c>
      <c r="E400" s="94" t="str">
        <f t="shared" si="49"/>
        <v>T173T173</v>
      </c>
      <c r="F400" s="95" t="s">
        <v>87</v>
      </c>
      <c r="G400" s="96">
        <v>40</v>
      </c>
      <c r="H400" s="1"/>
      <c r="I400" s="82">
        <v>1737.5500000000002</v>
      </c>
      <c r="J400" s="82">
        <v>101.75999999999999</v>
      </c>
      <c r="K400" s="83">
        <v>-54.95</v>
      </c>
      <c r="L400" s="82">
        <v>367.05</v>
      </c>
      <c r="M400" s="83">
        <v>132.13999999999999</v>
      </c>
      <c r="N400" s="82">
        <v>554.64</v>
      </c>
      <c r="O400" s="83">
        <v>216.32</v>
      </c>
      <c r="P400" s="82">
        <v>1326.18</v>
      </c>
      <c r="Q400" s="83">
        <v>1365.97</v>
      </c>
      <c r="R400" s="82">
        <v>63.349999999999994</v>
      </c>
      <c r="S400" s="83">
        <v>157.74</v>
      </c>
      <c r="T400" s="82">
        <v>0</v>
      </c>
      <c r="U400" s="83">
        <v>0</v>
      </c>
      <c r="V400" s="82">
        <v>0</v>
      </c>
      <c r="W400" s="83">
        <v>0</v>
      </c>
      <c r="X400" s="82">
        <v>0</v>
      </c>
      <c r="Y400" s="83">
        <v>0</v>
      </c>
      <c r="Z400" s="82">
        <v>0</v>
      </c>
      <c r="AA400" s="83">
        <v>0</v>
      </c>
      <c r="AB400" s="82">
        <v>0</v>
      </c>
      <c r="AC400" s="83">
        <v>0</v>
      </c>
      <c r="AD400" s="82">
        <f t="shared" si="42"/>
        <v>1817.22</v>
      </c>
      <c r="AE400" s="83">
        <f t="shared" si="43"/>
        <v>3554.7700000000004</v>
      </c>
      <c r="AF400" s="97">
        <f t="shared" si="44"/>
        <v>1817.22</v>
      </c>
      <c r="AG400" s="97">
        <f t="shared" si="45"/>
        <v>3554.7700000000004</v>
      </c>
      <c r="AH400" s="11"/>
      <c r="AI400" s="84">
        <f t="shared" si="46"/>
        <v>3554.7700000000004</v>
      </c>
      <c r="AJ400" s="124">
        <f t="shared" si="47"/>
        <v>1</v>
      </c>
      <c r="AK400" s="98">
        <f t="shared" si="48"/>
        <v>1</v>
      </c>
    </row>
    <row r="401" spans="1:37" x14ac:dyDescent="0.35">
      <c r="A401" s="13" t="s">
        <v>524</v>
      </c>
      <c r="B401" s="14" t="s">
        <v>525</v>
      </c>
      <c r="C401" s="123" t="s">
        <v>524</v>
      </c>
      <c r="D401" s="93" t="s">
        <v>525</v>
      </c>
      <c r="E401" s="94" t="str">
        <f t="shared" si="49"/>
        <v>T063T063</v>
      </c>
      <c r="F401" s="95" t="s">
        <v>164</v>
      </c>
      <c r="G401" s="96">
        <v>42</v>
      </c>
      <c r="H401" s="1"/>
      <c r="I401" s="82">
        <v>0</v>
      </c>
      <c r="J401" s="82">
        <v>0</v>
      </c>
      <c r="K401" s="83">
        <v>0</v>
      </c>
      <c r="L401" s="82">
        <v>0</v>
      </c>
      <c r="M401" s="83">
        <v>0</v>
      </c>
      <c r="N401" s="82">
        <v>0</v>
      </c>
      <c r="O401" s="83">
        <v>0</v>
      </c>
      <c r="P401" s="82">
        <v>0</v>
      </c>
      <c r="Q401" s="83">
        <v>0</v>
      </c>
      <c r="R401" s="82">
        <v>0</v>
      </c>
      <c r="S401" s="83">
        <v>0</v>
      </c>
      <c r="T401" s="82">
        <v>0</v>
      </c>
      <c r="U401" s="83">
        <v>0</v>
      </c>
      <c r="V401" s="82">
        <v>0</v>
      </c>
      <c r="W401" s="83">
        <v>0</v>
      </c>
      <c r="X401" s="82">
        <v>0</v>
      </c>
      <c r="Y401" s="83">
        <v>0</v>
      </c>
      <c r="Z401" s="82">
        <v>0</v>
      </c>
      <c r="AA401" s="83">
        <v>0</v>
      </c>
      <c r="AB401" s="82">
        <v>0</v>
      </c>
      <c r="AC401" s="83">
        <v>0</v>
      </c>
      <c r="AD401" s="82">
        <f t="shared" ref="AD401:AD464" si="50">K401+M401+O401+Q401+S401+U401+W401+Y401+AA401+AC401</f>
        <v>0</v>
      </c>
      <c r="AE401" s="83">
        <f t="shared" ref="AE401:AE464" si="51">SUM(I401+AD401)</f>
        <v>0</v>
      </c>
      <c r="AF401" s="97">
        <f t="shared" ref="AF401:AF464" si="52">IF(LEFT($C401,1)="T",SUMIF($C$17:$C$574,$C401,$AD$17:$AD$574),IF(LEFT($A401,1)="U",SUMIF($C$17:$C$574,$A401,$AD$17:$AD$574),0))</f>
        <v>0</v>
      </c>
      <c r="AG401" s="97">
        <f t="shared" ref="AG401:AG464" si="53">IF(LEFT($C401,1)="T",SUMIF($C$17:$C$574,$C401,$AE$17:$AE$574),IF(LEFT($A401,1)="U",SUMIF($C$17:$C$574,$A401,$AE$17:$AE$574),0))</f>
        <v>0</v>
      </c>
      <c r="AH401" s="11"/>
      <c r="AI401" s="84">
        <f t="shared" si="46"/>
        <v>289.63</v>
      </c>
      <c r="AJ401" s="84">
        <f t="shared" si="47"/>
        <v>0</v>
      </c>
      <c r="AK401" s="98">
        <f t="shared" si="48"/>
        <v>1</v>
      </c>
    </row>
    <row r="402" spans="1:37" x14ac:dyDescent="0.35">
      <c r="A402" s="13" t="s">
        <v>526</v>
      </c>
      <c r="B402" s="14" t="s">
        <v>527</v>
      </c>
      <c r="C402" s="92" t="s">
        <v>526</v>
      </c>
      <c r="D402" s="93" t="s">
        <v>527</v>
      </c>
      <c r="E402" s="94" t="str">
        <f t="shared" si="49"/>
        <v>T075T075</v>
      </c>
      <c r="F402" s="95" t="s">
        <v>164</v>
      </c>
      <c r="G402" s="96">
        <v>42</v>
      </c>
      <c r="H402" s="1"/>
      <c r="I402" s="82">
        <v>0</v>
      </c>
      <c r="J402" s="82">
        <v>0</v>
      </c>
      <c r="K402" s="83">
        <v>0</v>
      </c>
      <c r="L402" s="82">
        <v>0</v>
      </c>
      <c r="M402" s="83">
        <v>0</v>
      </c>
      <c r="N402" s="82">
        <v>0</v>
      </c>
      <c r="O402" s="83">
        <v>0</v>
      </c>
      <c r="P402" s="82">
        <v>0</v>
      </c>
      <c r="Q402" s="83">
        <v>0</v>
      </c>
      <c r="R402" s="82">
        <v>0</v>
      </c>
      <c r="S402" s="83">
        <v>0</v>
      </c>
      <c r="T402" s="82">
        <v>0</v>
      </c>
      <c r="U402" s="83">
        <v>0</v>
      </c>
      <c r="V402" s="82">
        <v>0</v>
      </c>
      <c r="W402" s="83">
        <v>0</v>
      </c>
      <c r="X402" s="82">
        <v>0</v>
      </c>
      <c r="Y402" s="83">
        <v>0</v>
      </c>
      <c r="Z402" s="82">
        <v>0</v>
      </c>
      <c r="AA402" s="83">
        <v>0</v>
      </c>
      <c r="AB402" s="82">
        <v>0</v>
      </c>
      <c r="AC402" s="83">
        <v>0</v>
      </c>
      <c r="AD402" s="82">
        <f t="shared" si="50"/>
        <v>0</v>
      </c>
      <c r="AE402" s="83">
        <f t="shared" si="51"/>
        <v>0</v>
      </c>
      <c r="AF402" s="97">
        <f t="shared" si="52"/>
        <v>0</v>
      </c>
      <c r="AG402" s="97">
        <f t="shared" si="53"/>
        <v>0</v>
      </c>
      <c r="AH402" s="11"/>
      <c r="AI402" s="84">
        <f t="shared" ref="AI402:AI465" si="54">IF(LEFT($C402,1)="T",SUMIF($A$17:$A$575,$A402,$AE$17:$AE$575),0)</f>
        <v>204.23000000000002</v>
      </c>
      <c r="AJ402" s="84">
        <f t="shared" ref="AJ402:AJ465" si="55">IF(AND($H402=1,$I402&gt;0),ROUND(SUMIFS($AE$17:$AE$574,$H$17:$H$574,"&gt;0",$C$17:$C$574,$C402)/SUMIFS($AE$17:$AE$574, $H$17:$H$574,"&gt;0",$G$17:$G$574,$G402),4),IF($I402&gt;0,ROUND($AE402/SUMIF($A$17:$A$574,$A402,$AI$17:$AI$574),4),0))</f>
        <v>0</v>
      </c>
      <c r="AK402" s="98">
        <f t="shared" ref="AK402:AK465" si="56">SUMIF($A$17:$A$574,$C402,$AJ$17:$AJ$574)</f>
        <v>1</v>
      </c>
    </row>
    <row r="403" spans="1:37" x14ac:dyDescent="0.35">
      <c r="A403" s="13" t="s">
        <v>528</v>
      </c>
      <c r="B403" s="14" t="s">
        <v>529</v>
      </c>
      <c r="C403" s="92" t="s">
        <v>528</v>
      </c>
      <c r="D403" s="93" t="s">
        <v>529</v>
      </c>
      <c r="E403" s="94" t="str">
        <f t="shared" si="49"/>
        <v>T130T130</v>
      </c>
      <c r="F403" s="95" t="s">
        <v>164</v>
      </c>
      <c r="G403" s="96">
        <v>42</v>
      </c>
      <c r="H403" s="1"/>
      <c r="I403" s="82">
        <v>0</v>
      </c>
      <c r="J403" s="82">
        <v>0</v>
      </c>
      <c r="K403" s="83">
        <v>0</v>
      </c>
      <c r="L403" s="82">
        <v>0</v>
      </c>
      <c r="M403" s="83">
        <v>0</v>
      </c>
      <c r="N403" s="82">
        <v>0</v>
      </c>
      <c r="O403" s="83">
        <v>0</v>
      </c>
      <c r="P403" s="82">
        <v>0</v>
      </c>
      <c r="Q403" s="83">
        <v>0</v>
      </c>
      <c r="R403" s="82">
        <v>0</v>
      </c>
      <c r="S403" s="83">
        <v>0</v>
      </c>
      <c r="T403" s="82">
        <v>0</v>
      </c>
      <c r="U403" s="83">
        <v>0</v>
      </c>
      <c r="V403" s="82">
        <v>0</v>
      </c>
      <c r="W403" s="83">
        <v>0</v>
      </c>
      <c r="X403" s="82">
        <v>0</v>
      </c>
      <c r="Y403" s="83">
        <v>0</v>
      </c>
      <c r="Z403" s="82">
        <v>0</v>
      </c>
      <c r="AA403" s="83">
        <v>0</v>
      </c>
      <c r="AB403" s="82">
        <v>0</v>
      </c>
      <c r="AC403" s="83">
        <v>0</v>
      </c>
      <c r="AD403" s="82">
        <f t="shared" si="50"/>
        <v>0</v>
      </c>
      <c r="AE403" s="83">
        <f t="shared" si="51"/>
        <v>0</v>
      </c>
      <c r="AF403" s="97">
        <f t="shared" si="52"/>
        <v>0</v>
      </c>
      <c r="AG403" s="97">
        <f t="shared" si="53"/>
        <v>0</v>
      </c>
      <c r="AH403" s="11"/>
      <c r="AI403" s="84">
        <f t="shared" si="54"/>
        <v>372.09000000000003</v>
      </c>
      <c r="AJ403" s="84">
        <f t="shared" si="55"/>
        <v>0</v>
      </c>
      <c r="AK403" s="98">
        <f t="shared" si="56"/>
        <v>1</v>
      </c>
    </row>
    <row r="404" spans="1:37" x14ac:dyDescent="0.35">
      <c r="A404" s="13" t="s">
        <v>530</v>
      </c>
      <c r="B404" s="14" t="s">
        <v>531</v>
      </c>
      <c r="C404" s="92" t="s">
        <v>530</v>
      </c>
      <c r="D404" s="93" t="s">
        <v>531</v>
      </c>
      <c r="E404" s="94" t="str">
        <f t="shared" si="49"/>
        <v>T217T217</v>
      </c>
      <c r="F404" s="95" t="s">
        <v>164</v>
      </c>
      <c r="G404" s="96">
        <v>42</v>
      </c>
      <c r="H404" s="1"/>
      <c r="I404" s="82">
        <v>0</v>
      </c>
      <c r="J404" s="82">
        <v>0</v>
      </c>
      <c r="K404" s="83">
        <v>0</v>
      </c>
      <c r="L404" s="82">
        <v>0</v>
      </c>
      <c r="M404" s="83">
        <v>0</v>
      </c>
      <c r="N404" s="82">
        <v>0</v>
      </c>
      <c r="O404" s="83">
        <v>0</v>
      </c>
      <c r="P404" s="82">
        <v>0</v>
      </c>
      <c r="Q404" s="83">
        <v>0</v>
      </c>
      <c r="R404" s="82">
        <v>0</v>
      </c>
      <c r="S404" s="83">
        <v>0</v>
      </c>
      <c r="T404" s="82">
        <v>0</v>
      </c>
      <c r="U404" s="83">
        <v>0</v>
      </c>
      <c r="V404" s="82">
        <v>0</v>
      </c>
      <c r="W404" s="83">
        <v>0</v>
      </c>
      <c r="X404" s="82">
        <v>0</v>
      </c>
      <c r="Y404" s="83">
        <v>0</v>
      </c>
      <c r="Z404" s="82">
        <v>0</v>
      </c>
      <c r="AA404" s="83">
        <v>0</v>
      </c>
      <c r="AB404" s="82">
        <v>0</v>
      </c>
      <c r="AC404" s="83">
        <v>0</v>
      </c>
      <c r="AD404" s="82">
        <f t="shared" si="50"/>
        <v>0</v>
      </c>
      <c r="AE404" s="83">
        <f t="shared" si="51"/>
        <v>0</v>
      </c>
      <c r="AF404" s="97">
        <f t="shared" si="52"/>
        <v>0</v>
      </c>
      <c r="AG404" s="97">
        <f t="shared" si="53"/>
        <v>0</v>
      </c>
      <c r="AH404" s="11"/>
      <c r="AI404" s="84">
        <f t="shared" si="54"/>
        <v>406.46</v>
      </c>
      <c r="AJ404" s="84">
        <f t="shared" si="55"/>
        <v>0</v>
      </c>
      <c r="AK404" s="98">
        <f t="shared" si="56"/>
        <v>1</v>
      </c>
    </row>
    <row r="405" spans="1:37" x14ac:dyDescent="0.35">
      <c r="A405" s="13" t="s">
        <v>532</v>
      </c>
      <c r="B405" s="14" t="s">
        <v>533</v>
      </c>
      <c r="C405" s="92" t="s">
        <v>532</v>
      </c>
      <c r="D405" s="93" t="s">
        <v>533</v>
      </c>
      <c r="E405" s="94" t="str">
        <f t="shared" si="49"/>
        <v>T222T222</v>
      </c>
      <c r="F405" s="95" t="s">
        <v>164</v>
      </c>
      <c r="G405" s="96">
        <v>42</v>
      </c>
      <c r="H405" s="1"/>
      <c r="I405" s="82">
        <v>0</v>
      </c>
      <c r="J405" s="82">
        <v>0</v>
      </c>
      <c r="K405" s="83">
        <v>0</v>
      </c>
      <c r="L405" s="82">
        <v>0</v>
      </c>
      <c r="M405" s="83">
        <v>0</v>
      </c>
      <c r="N405" s="82">
        <v>0</v>
      </c>
      <c r="O405" s="83">
        <v>0</v>
      </c>
      <c r="P405" s="82">
        <v>0</v>
      </c>
      <c r="Q405" s="83">
        <v>0</v>
      </c>
      <c r="R405" s="82">
        <v>0</v>
      </c>
      <c r="S405" s="83">
        <v>0</v>
      </c>
      <c r="T405" s="82">
        <v>0</v>
      </c>
      <c r="U405" s="83">
        <v>0</v>
      </c>
      <c r="V405" s="82">
        <v>0</v>
      </c>
      <c r="W405" s="83">
        <v>0</v>
      </c>
      <c r="X405" s="82">
        <v>0</v>
      </c>
      <c r="Y405" s="83">
        <v>0</v>
      </c>
      <c r="Z405" s="82">
        <v>0</v>
      </c>
      <c r="AA405" s="83">
        <v>0</v>
      </c>
      <c r="AB405" s="82">
        <v>0</v>
      </c>
      <c r="AC405" s="83">
        <v>0</v>
      </c>
      <c r="AD405" s="82">
        <f t="shared" si="50"/>
        <v>0</v>
      </c>
      <c r="AE405" s="83">
        <f t="shared" si="51"/>
        <v>0</v>
      </c>
      <c r="AF405" s="97">
        <f t="shared" si="52"/>
        <v>0</v>
      </c>
      <c r="AG405" s="97">
        <f t="shared" si="53"/>
        <v>0</v>
      </c>
      <c r="AH405" s="11"/>
      <c r="AI405" s="84">
        <f t="shared" si="54"/>
        <v>324.93</v>
      </c>
      <c r="AJ405" s="84">
        <f t="shared" si="55"/>
        <v>0</v>
      </c>
      <c r="AK405" s="98">
        <f t="shared" si="56"/>
        <v>1</v>
      </c>
    </row>
    <row r="406" spans="1:37" x14ac:dyDescent="0.35">
      <c r="A406" s="13" t="s">
        <v>534</v>
      </c>
      <c r="B406" s="14" t="s">
        <v>535</v>
      </c>
      <c r="C406" s="123" t="s">
        <v>534</v>
      </c>
      <c r="D406" s="93" t="s">
        <v>535</v>
      </c>
      <c r="E406" s="94" t="str">
        <f t="shared" si="49"/>
        <v>T224T224</v>
      </c>
      <c r="F406" s="95" t="s">
        <v>164</v>
      </c>
      <c r="G406" s="96">
        <v>42</v>
      </c>
      <c r="H406" s="1"/>
      <c r="I406" s="82">
        <v>0</v>
      </c>
      <c r="J406" s="82">
        <v>0</v>
      </c>
      <c r="K406" s="83">
        <v>0</v>
      </c>
      <c r="L406" s="82">
        <v>0</v>
      </c>
      <c r="M406" s="83">
        <v>0</v>
      </c>
      <c r="N406" s="82">
        <v>0</v>
      </c>
      <c r="O406" s="83">
        <v>0</v>
      </c>
      <c r="P406" s="82">
        <v>0</v>
      </c>
      <c r="Q406" s="83">
        <v>0</v>
      </c>
      <c r="R406" s="82">
        <v>0</v>
      </c>
      <c r="S406" s="83">
        <v>0</v>
      </c>
      <c r="T406" s="82">
        <v>0</v>
      </c>
      <c r="U406" s="83">
        <v>0</v>
      </c>
      <c r="V406" s="82">
        <v>0</v>
      </c>
      <c r="W406" s="83">
        <v>0</v>
      </c>
      <c r="X406" s="82">
        <v>0</v>
      </c>
      <c r="Y406" s="83">
        <v>0</v>
      </c>
      <c r="Z406" s="82">
        <v>0</v>
      </c>
      <c r="AA406" s="83">
        <v>0</v>
      </c>
      <c r="AB406" s="82">
        <v>0</v>
      </c>
      <c r="AC406" s="83">
        <v>0</v>
      </c>
      <c r="AD406" s="82">
        <f t="shared" si="50"/>
        <v>0</v>
      </c>
      <c r="AE406" s="83">
        <f t="shared" si="51"/>
        <v>0</v>
      </c>
      <c r="AF406" s="97">
        <f t="shared" si="52"/>
        <v>0</v>
      </c>
      <c r="AG406" s="97">
        <f t="shared" si="53"/>
        <v>0</v>
      </c>
      <c r="AH406" s="11"/>
      <c r="AI406" s="84">
        <f t="shared" si="54"/>
        <v>1062.3800000000001</v>
      </c>
      <c r="AJ406" s="84">
        <f t="shared" si="55"/>
        <v>0</v>
      </c>
      <c r="AK406" s="98">
        <f t="shared" si="56"/>
        <v>1</v>
      </c>
    </row>
    <row r="407" spans="1:37" x14ac:dyDescent="0.35">
      <c r="A407" s="99" t="s">
        <v>524</v>
      </c>
      <c r="B407" s="100" t="s">
        <v>525</v>
      </c>
      <c r="C407" s="101" t="s">
        <v>536</v>
      </c>
      <c r="D407" s="102" t="s">
        <v>537</v>
      </c>
      <c r="E407" s="103" t="str">
        <f t="shared" si="49"/>
        <v>U060T063</v>
      </c>
      <c r="F407" s="104" t="s">
        <v>164</v>
      </c>
      <c r="G407" s="105">
        <v>42</v>
      </c>
      <c r="H407" s="106"/>
      <c r="I407" s="107">
        <v>192.22</v>
      </c>
      <c r="J407" s="107">
        <v>14</v>
      </c>
      <c r="K407" s="108">
        <v>-7.56</v>
      </c>
      <c r="L407" s="107">
        <v>52.28</v>
      </c>
      <c r="M407" s="108">
        <v>18.82</v>
      </c>
      <c r="N407" s="107">
        <v>56.94</v>
      </c>
      <c r="O407" s="108">
        <v>22.220000000000002</v>
      </c>
      <c r="P407" s="107">
        <v>49</v>
      </c>
      <c r="Q407" s="108">
        <v>50.47</v>
      </c>
      <c r="R407" s="107">
        <v>0</v>
      </c>
      <c r="S407" s="108">
        <v>0</v>
      </c>
      <c r="T407" s="107">
        <v>0</v>
      </c>
      <c r="U407" s="108">
        <v>0</v>
      </c>
      <c r="V407" s="107">
        <v>0</v>
      </c>
      <c r="W407" s="108">
        <v>0</v>
      </c>
      <c r="X407" s="107">
        <v>192.22</v>
      </c>
      <c r="Y407" s="108">
        <v>13.46</v>
      </c>
      <c r="Z407" s="107">
        <v>0</v>
      </c>
      <c r="AA407" s="108">
        <v>0</v>
      </c>
      <c r="AB407" s="107">
        <v>0</v>
      </c>
      <c r="AC407" s="108">
        <v>0</v>
      </c>
      <c r="AD407" s="107">
        <f t="shared" si="50"/>
        <v>97.41</v>
      </c>
      <c r="AE407" s="108">
        <f t="shared" si="51"/>
        <v>289.63</v>
      </c>
      <c r="AF407" s="109">
        <f t="shared" si="52"/>
        <v>0</v>
      </c>
      <c r="AG407" s="109">
        <f t="shared" si="53"/>
        <v>0</v>
      </c>
      <c r="AH407" s="11"/>
      <c r="AI407" s="110">
        <f t="shared" si="54"/>
        <v>0</v>
      </c>
      <c r="AJ407" s="111">
        <f t="shared" si="55"/>
        <v>1</v>
      </c>
      <c r="AK407" s="108">
        <f t="shared" si="56"/>
        <v>0</v>
      </c>
    </row>
    <row r="408" spans="1:37" x14ac:dyDescent="0.35">
      <c r="A408" s="99" t="s">
        <v>526</v>
      </c>
      <c r="B408" s="100" t="s">
        <v>527</v>
      </c>
      <c r="C408" s="101" t="s">
        <v>536</v>
      </c>
      <c r="D408" s="102" t="s">
        <v>537</v>
      </c>
      <c r="E408" s="103" t="str">
        <f t="shared" si="49"/>
        <v>U060T075</v>
      </c>
      <c r="F408" s="104" t="s">
        <v>164</v>
      </c>
      <c r="G408" s="105">
        <v>42</v>
      </c>
      <c r="H408" s="106"/>
      <c r="I408" s="107">
        <v>150</v>
      </c>
      <c r="J408" s="107">
        <v>18.5</v>
      </c>
      <c r="K408" s="108">
        <v>-9.9899999999999984</v>
      </c>
      <c r="L408" s="107">
        <v>30</v>
      </c>
      <c r="M408" s="108">
        <v>10.8</v>
      </c>
      <c r="N408" s="107">
        <v>36.5</v>
      </c>
      <c r="O408" s="108">
        <v>14.25</v>
      </c>
      <c r="P408" s="107">
        <v>23</v>
      </c>
      <c r="Q408" s="108">
        <v>23.69</v>
      </c>
      <c r="R408" s="107">
        <v>2</v>
      </c>
      <c r="S408" s="108">
        <v>4.9800000000000004</v>
      </c>
      <c r="T408" s="107">
        <v>0</v>
      </c>
      <c r="U408" s="108">
        <v>0</v>
      </c>
      <c r="V408" s="107">
        <v>0</v>
      </c>
      <c r="W408" s="108">
        <v>0</v>
      </c>
      <c r="X408" s="107">
        <v>150</v>
      </c>
      <c r="Y408" s="108">
        <v>10.5</v>
      </c>
      <c r="Z408" s="107">
        <v>0</v>
      </c>
      <c r="AA408" s="108">
        <v>0</v>
      </c>
      <c r="AB408" s="107">
        <v>0</v>
      </c>
      <c r="AC408" s="108">
        <v>0</v>
      </c>
      <c r="AD408" s="107">
        <f t="shared" si="50"/>
        <v>54.230000000000004</v>
      </c>
      <c r="AE408" s="108">
        <f t="shared" si="51"/>
        <v>204.23000000000002</v>
      </c>
      <c r="AF408" s="109">
        <f t="shared" si="52"/>
        <v>0</v>
      </c>
      <c r="AG408" s="109">
        <f t="shared" si="53"/>
        <v>0</v>
      </c>
      <c r="AH408" s="11"/>
      <c r="AI408" s="110">
        <f t="shared" si="54"/>
        <v>0</v>
      </c>
      <c r="AJ408" s="111">
        <f t="shared" si="55"/>
        <v>1</v>
      </c>
      <c r="AK408" s="108">
        <f t="shared" si="56"/>
        <v>0</v>
      </c>
    </row>
    <row r="409" spans="1:37" x14ac:dyDescent="0.35">
      <c r="A409" s="99" t="s">
        <v>528</v>
      </c>
      <c r="B409" s="100" t="s">
        <v>529</v>
      </c>
      <c r="C409" s="101" t="s">
        <v>536</v>
      </c>
      <c r="D409" s="102" t="s">
        <v>537</v>
      </c>
      <c r="E409" s="103" t="str">
        <f t="shared" si="49"/>
        <v>U060T130</v>
      </c>
      <c r="F409" s="104" t="s">
        <v>164</v>
      </c>
      <c r="G409" s="105">
        <v>42</v>
      </c>
      <c r="H409" s="106"/>
      <c r="I409" s="107">
        <v>261.26</v>
      </c>
      <c r="J409" s="107">
        <v>39.5</v>
      </c>
      <c r="K409" s="108">
        <v>-21.33</v>
      </c>
      <c r="L409" s="107">
        <v>54.79</v>
      </c>
      <c r="M409" s="108">
        <v>19.72</v>
      </c>
      <c r="N409" s="107">
        <v>50.82</v>
      </c>
      <c r="O409" s="108">
        <v>19.82</v>
      </c>
      <c r="P409" s="107">
        <v>69.75</v>
      </c>
      <c r="Q409" s="108">
        <v>71.84</v>
      </c>
      <c r="R409" s="107">
        <v>1</v>
      </c>
      <c r="S409" s="108">
        <v>2.4900000000000002</v>
      </c>
      <c r="T409" s="107">
        <v>0</v>
      </c>
      <c r="U409" s="108">
        <v>0</v>
      </c>
      <c r="V409" s="107">
        <v>0</v>
      </c>
      <c r="W409" s="108">
        <v>0</v>
      </c>
      <c r="X409" s="107">
        <v>261.26</v>
      </c>
      <c r="Y409" s="108">
        <v>18.29</v>
      </c>
      <c r="Z409" s="107">
        <v>0</v>
      </c>
      <c r="AA409" s="108">
        <v>0</v>
      </c>
      <c r="AB409" s="107">
        <v>0</v>
      </c>
      <c r="AC409" s="108">
        <v>0</v>
      </c>
      <c r="AD409" s="107">
        <f t="shared" si="50"/>
        <v>110.83000000000001</v>
      </c>
      <c r="AE409" s="108">
        <f t="shared" si="51"/>
        <v>372.09000000000003</v>
      </c>
      <c r="AF409" s="109">
        <f t="shared" si="52"/>
        <v>0</v>
      </c>
      <c r="AG409" s="109">
        <f t="shared" si="53"/>
        <v>0</v>
      </c>
      <c r="AH409" s="11"/>
      <c r="AI409" s="110">
        <f t="shared" si="54"/>
        <v>0</v>
      </c>
      <c r="AJ409" s="111">
        <f t="shared" si="55"/>
        <v>1</v>
      </c>
      <c r="AK409" s="108">
        <f t="shared" si="56"/>
        <v>0</v>
      </c>
    </row>
    <row r="410" spans="1:37" x14ac:dyDescent="0.35">
      <c r="A410" s="99" t="s">
        <v>530</v>
      </c>
      <c r="B410" s="100" t="s">
        <v>531</v>
      </c>
      <c r="C410" s="101" t="s">
        <v>536</v>
      </c>
      <c r="D410" s="102" t="s">
        <v>537</v>
      </c>
      <c r="E410" s="103" t="str">
        <f t="shared" si="49"/>
        <v>U060T217</v>
      </c>
      <c r="F410" s="104" t="s">
        <v>164</v>
      </c>
      <c r="G410" s="105">
        <v>42</v>
      </c>
      <c r="H410" s="106"/>
      <c r="I410" s="107">
        <v>264</v>
      </c>
      <c r="J410" s="107">
        <v>32</v>
      </c>
      <c r="K410" s="108">
        <v>-17.28</v>
      </c>
      <c r="L410" s="107">
        <v>49</v>
      </c>
      <c r="M410" s="108">
        <v>17.64</v>
      </c>
      <c r="N410" s="107">
        <v>58.5</v>
      </c>
      <c r="O410" s="108">
        <v>22.83</v>
      </c>
      <c r="P410" s="107">
        <v>90.6</v>
      </c>
      <c r="Q410" s="108">
        <v>93.32</v>
      </c>
      <c r="R410" s="107">
        <v>3</v>
      </c>
      <c r="S410" s="108">
        <v>7.47</v>
      </c>
      <c r="T410" s="107">
        <v>0</v>
      </c>
      <c r="U410" s="108">
        <v>0</v>
      </c>
      <c r="V410" s="107">
        <v>0</v>
      </c>
      <c r="W410" s="108">
        <v>0</v>
      </c>
      <c r="X410" s="107">
        <v>264</v>
      </c>
      <c r="Y410" s="108">
        <v>18.48</v>
      </c>
      <c r="Z410" s="107">
        <v>0</v>
      </c>
      <c r="AA410" s="108">
        <v>0</v>
      </c>
      <c r="AB410" s="107">
        <v>0</v>
      </c>
      <c r="AC410" s="108">
        <v>0</v>
      </c>
      <c r="AD410" s="107">
        <f t="shared" si="50"/>
        <v>142.45999999999998</v>
      </c>
      <c r="AE410" s="108">
        <f t="shared" si="51"/>
        <v>406.46</v>
      </c>
      <c r="AF410" s="109">
        <f t="shared" si="52"/>
        <v>0</v>
      </c>
      <c r="AG410" s="109">
        <f t="shared" si="53"/>
        <v>0</v>
      </c>
      <c r="AH410" s="11"/>
      <c r="AI410" s="110">
        <f t="shared" si="54"/>
        <v>0</v>
      </c>
      <c r="AJ410" s="111">
        <f t="shared" si="55"/>
        <v>1</v>
      </c>
      <c r="AK410" s="108">
        <f t="shared" si="56"/>
        <v>0</v>
      </c>
    </row>
    <row r="411" spans="1:37" x14ac:dyDescent="0.35">
      <c r="A411" s="99" t="s">
        <v>532</v>
      </c>
      <c r="B411" s="100" t="s">
        <v>533</v>
      </c>
      <c r="C411" s="101" t="s">
        <v>536</v>
      </c>
      <c r="D411" s="102" t="s">
        <v>537</v>
      </c>
      <c r="E411" s="103" t="str">
        <f t="shared" si="49"/>
        <v>U060T222</v>
      </c>
      <c r="F411" s="104" t="s">
        <v>164</v>
      </c>
      <c r="G411" s="105">
        <v>42</v>
      </c>
      <c r="H411" s="106"/>
      <c r="I411" s="107">
        <v>200.25</v>
      </c>
      <c r="J411" s="107">
        <v>14</v>
      </c>
      <c r="K411" s="108">
        <v>-7.56</v>
      </c>
      <c r="L411" s="107">
        <v>49.5</v>
      </c>
      <c r="M411" s="108">
        <v>17.82</v>
      </c>
      <c r="N411" s="107">
        <v>58.25</v>
      </c>
      <c r="O411" s="108">
        <v>22.72</v>
      </c>
      <c r="P411" s="107">
        <v>73</v>
      </c>
      <c r="Q411" s="108">
        <v>75.19</v>
      </c>
      <c r="R411" s="107">
        <v>1</v>
      </c>
      <c r="S411" s="108">
        <v>2.4900000000000002</v>
      </c>
      <c r="T411" s="107">
        <v>0</v>
      </c>
      <c r="U411" s="108">
        <v>0</v>
      </c>
      <c r="V411" s="107">
        <v>0</v>
      </c>
      <c r="W411" s="108">
        <v>0</v>
      </c>
      <c r="X411" s="107">
        <v>200.25</v>
      </c>
      <c r="Y411" s="108">
        <v>14.02</v>
      </c>
      <c r="Z411" s="107">
        <v>0</v>
      </c>
      <c r="AA411" s="108">
        <v>0</v>
      </c>
      <c r="AB411" s="107">
        <v>0</v>
      </c>
      <c r="AC411" s="108">
        <v>0</v>
      </c>
      <c r="AD411" s="107">
        <f t="shared" si="50"/>
        <v>124.67999999999999</v>
      </c>
      <c r="AE411" s="108">
        <f t="shared" si="51"/>
        <v>324.93</v>
      </c>
      <c r="AF411" s="109">
        <f t="shared" si="52"/>
        <v>0</v>
      </c>
      <c r="AG411" s="109">
        <f t="shared" si="53"/>
        <v>0</v>
      </c>
      <c r="AH411" s="11"/>
      <c r="AI411" s="110">
        <f t="shared" si="54"/>
        <v>0</v>
      </c>
      <c r="AJ411" s="111">
        <f t="shared" si="55"/>
        <v>1</v>
      </c>
      <c r="AK411" s="108">
        <f t="shared" si="56"/>
        <v>0</v>
      </c>
    </row>
    <row r="412" spans="1:37" x14ac:dyDescent="0.35">
      <c r="A412" s="99" t="s">
        <v>534</v>
      </c>
      <c r="B412" s="100" t="s">
        <v>535</v>
      </c>
      <c r="C412" s="101" t="s">
        <v>536</v>
      </c>
      <c r="D412" s="102" t="s">
        <v>537</v>
      </c>
      <c r="E412" s="103" t="str">
        <f t="shared" si="49"/>
        <v>U060T224</v>
      </c>
      <c r="F412" s="104" t="s">
        <v>164</v>
      </c>
      <c r="G412" s="105">
        <v>42</v>
      </c>
      <c r="H412" s="106"/>
      <c r="I412" s="107">
        <v>712.87000000000012</v>
      </c>
      <c r="J412" s="107">
        <v>86</v>
      </c>
      <c r="K412" s="108">
        <v>-46.440000000000005</v>
      </c>
      <c r="L412" s="107">
        <v>141.5</v>
      </c>
      <c r="M412" s="108">
        <v>50.940000000000005</v>
      </c>
      <c r="N412" s="107">
        <v>191.44</v>
      </c>
      <c r="O412" s="108">
        <v>74.66</v>
      </c>
      <c r="P412" s="107">
        <v>182.6</v>
      </c>
      <c r="Q412" s="108">
        <v>188.08</v>
      </c>
      <c r="R412" s="107">
        <v>13</v>
      </c>
      <c r="S412" s="108">
        <v>32.369999999999997</v>
      </c>
      <c r="T412" s="107">
        <v>0</v>
      </c>
      <c r="U412" s="108">
        <v>0</v>
      </c>
      <c r="V412" s="107">
        <v>0</v>
      </c>
      <c r="W412" s="108">
        <v>0</v>
      </c>
      <c r="X412" s="107">
        <v>712.87000000000012</v>
      </c>
      <c r="Y412" s="108">
        <v>49.9</v>
      </c>
      <c r="Z412" s="107">
        <v>0</v>
      </c>
      <c r="AA412" s="108">
        <v>0</v>
      </c>
      <c r="AB412" s="107">
        <v>0</v>
      </c>
      <c r="AC412" s="108">
        <v>0</v>
      </c>
      <c r="AD412" s="107">
        <f t="shared" si="50"/>
        <v>349.51</v>
      </c>
      <c r="AE412" s="108">
        <f t="shared" si="51"/>
        <v>1062.3800000000001</v>
      </c>
      <c r="AF412" s="109">
        <f t="shared" si="52"/>
        <v>0</v>
      </c>
      <c r="AG412" s="109">
        <f t="shared" si="53"/>
        <v>0</v>
      </c>
      <c r="AH412" s="11"/>
      <c r="AI412" s="110">
        <f t="shared" si="54"/>
        <v>0</v>
      </c>
      <c r="AJ412" s="111">
        <f t="shared" si="55"/>
        <v>1</v>
      </c>
      <c r="AK412" s="108">
        <f t="shared" si="56"/>
        <v>0</v>
      </c>
    </row>
    <row r="413" spans="1:37" x14ac:dyDescent="0.35">
      <c r="A413" s="112" t="s">
        <v>536</v>
      </c>
      <c r="B413" s="113" t="s">
        <v>538</v>
      </c>
      <c r="C413" s="114" t="s">
        <v>536</v>
      </c>
      <c r="D413" s="115" t="s">
        <v>537</v>
      </c>
      <c r="E413" s="116" t="str">
        <f t="shared" si="49"/>
        <v>U060U060</v>
      </c>
      <c r="F413" s="117" t="s">
        <v>164</v>
      </c>
      <c r="G413" s="118">
        <v>42</v>
      </c>
      <c r="H413" s="1"/>
      <c r="I413" s="119">
        <v>0</v>
      </c>
      <c r="J413" s="119">
        <v>0</v>
      </c>
      <c r="K413" s="120">
        <v>0</v>
      </c>
      <c r="L413" s="119">
        <v>0</v>
      </c>
      <c r="M413" s="120">
        <v>0</v>
      </c>
      <c r="N413" s="119">
        <v>0</v>
      </c>
      <c r="O413" s="120">
        <v>0</v>
      </c>
      <c r="P413" s="119">
        <v>0</v>
      </c>
      <c r="Q413" s="120">
        <v>0</v>
      </c>
      <c r="R413" s="119">
        <v>0</v>
      </c>
      <c r="S413" s="120">
        <v>0</v>
      </c>
      <c r="T413" s="119">
        <v>0</v>
      </c>
      <c r="U413" s="120">
        <v>0</v>
      </c>
      <c r="V413" s="119">
        <v>0</v>
      </c>
      <c r="W413" s="120">
        <v>0</v>
      </c>
      <c r="X413" s="119">
        <v>0</v>
      </c>
      <c r="Y413" s="120">
        <v>0</v>
      </c>
      <c r="Z413" s="119">
        <v>0</v>
      </c>
      <c r="AA413" s="120">
        <v>0</v>
      </c>
      <c r="AB413" s="119">
        <v>0</v>
      </c>
      <c r="AC413" s="120">
        <v>0</v>
      </c>
      <c r="AD413" s="119">
        <f t="shared" si="50"/>
        <v>0</v>
      </c>
      <c r="AE413" s="120">
        <f t="shared" si="51"/>
        <v>0</v>
      </c>
      <c r="AF413" s="121">
        <f t="shared" si="52"/>
        <v>879.12</v>
      </c>
      <c r="AG413" s="121">
        <f t="shared" si="53"/>
        <v>2659.7200000000003</v>
      </c>
      <c r="AH413" s="11"/>
      <c r="AI413" s="122">
        <f t="shared" si="54"/>
        <v>0</v>
      </c>
      <c r="AJ413" s="122">
        <f t="shared" si="55"/>
        <v>0</v>
      </c>
      <c r="AK413" s="120">
        <f t="shared" si="56"/>
        <v>0</v>
      </c>
    </row>
    <row r="414" spans="1:37" x14ac:dyDescent="0.35">
      <c r="A414" s="13" t="s">
        <v>539</v>
      </c>
      <c r="B414" s="14" t="s">
        <v>540</v>
      </c>
      <c r="C414" s="92" t="s">
        <v>539</v>
      </c>
      <c r="D414" s="93" t="s">
        <v>540</v>
      </c>
      <c r="E414" s="94" t="str">
        <f t="shared" si="49"/>
        <v>T033T033</v>
      </c>
      <c r="F414" s="95" t="s">
        <v>133</v>
      </c>
      <c r="G414" s="157">
        <v>46</v>
      </c>
      <c r="H414" s="1"/>
      <c r="I414" s="82">
        <v>0</v>
      </c>
      <c r="J414" s="82">
        <v>0</v>
      </c>
      <c r="K414" s="83">
        <v>0</v>
      </c>
      <c r="L414" s="82">
        <v>0</v>
      </c>
      <c r="M414" s="83">
        <v>0</v>
      </c>
      <c r="N414" s="82">
        <v>0</v>
      </c>
      <c r="O414" s="83">
        <v>0</v>
      </c>
      <c r="P414" s="82">
        <v>0</v>
      </c>
      <c r="Q414" s="83">
        <v>0</v>
      </c>
      <c r="R414" s="82">
        <v>0</v>
      </c>
      <c r="S414" s="83">
        <v>0</v>
      </c>
      <c r="T414" s="82">
        <v>0</v>
      </c>
      <c r="U414" s="83">
        <v>0</v>
      </c>
      <c r="V414" s="82">
        <v>0</v>
      </c>
      <c r="W414" s="83">
        <v>0</v>
      </c>
      <c r="X414" s="82">
        <v>0</v>
      </c>
      <c r="Y414" s="83">
        <v>0</v>
      </c>
      <c r="Z414" s="82">
        <v>0</v>
      </c>
      <c r="AA414" s="83">
        <v>0</v>
      </c>
      <c r="AB414" s="82">
        <v>0</v>
      </c>
      <c r="AC414" s="83">
        <v>0</v>
      </c>
      <c r="AD414" s="82">
        <f t="shared" si="50"/>
        <v>0</v>
      </c>
      <c r="AE414" s="83">
        <f t="shared" si="51"/>
        <v>0</v>
      </c>
      <c r="AF414" s="97">
        <f t="shared" si="52"/>
        <v>0</v>
      </c>
      <c r="AG414" s="97">
        <f t="shared" si="53"/>
        <v>0</v>
      </c>
      <c r="AH414" s="11"/>
      <c r="AI414" s="84">
        <f t="shared" si="54"/>
        <v>114.19999999999999</v>
      </c>
      <c r="AJ414" s="84">
        <f t="shared" si="55"/>
        <v>0</v>
      </c>
      <c r="AK414" s="98">
        <f t="shared" si="56"/>
        <v>1</v>
      </c>
    </row>
    <row r="415" spans="1:37" x14ac:dyDescent="0.35">
      <c r="A415" s="13" t="s">
        <v>541</v>
      </c>
      <c r="B415" s="14" t="s">
        <v>542</v>
      </c>
      <c r="C415" s="92" t="s">
        <v>541</v>
      </c>
      <c r="D415" s="93" t="s">
        <v>542</v>
      </c>
      <c r="E415" s="94" t="str">
        <f t="shared" si="49"/>
        <v>T060T060</v>
      </c>
      <c r="F415" s="95" t="s">
        <v>133</v>
      </c>
      <c r="G415" s="157">
        <v>46</v>
      </c>
      <c r="H415" s="1"/>
      <c r="I415" s="82">
        <v>0</v>
      </c>
      <c r="J415" s="82">
        <v>0</v>
      </c>
      <c r="K415" s="83">
        <v>0</v>
      </c>
      <c r="L415" s="82">
        <v>0</v>
      </c>
      <c r="M415" s="83">
        <v>0</v>
      </c>
      <c r="N415" s="82">
        <v>0</v>
      </c>
      <c r="O415" s="83">
        <v>0</v>
      </c>
      <c r="P415" s="82">
        <v>0</v>
      </c>
      <c r="Q415" s="83">
        <v>0</v>
      </c>
      <c r="R415" s="82">
        <v>0</v>
      </c>
      <c r="S415" s="83">
        <v>0</v>
      </c>
      <c r="T415" s="82">
        <v>0</v>
      </c>
      <c r="U415" s="83">
        <v>0</v>
      </c>
      <c r="V415" s="82">
        <v>0</v>
      </c>
      <c r="W415" s="83">
        <v>0</v>
      </c>
      <c r="X415" s="82">
        <v>0</v>
      </c>
      <c r="Y415" s="83">
        <v>0</v>
      </c>
      <c r="Z415" s="82">
        <v>0</v>
      </c>
      <c r="AA415" s="83">
        <v>0</v>
      </c>
      <c r="AB415" s="82">
        <v>0</v>
      </c>
      <c r="AC415" s="83">
        <v>0</v>
      </c>
      <c r="AD415" s="82">
        <f t="shared" si="50"/>
        <v>0</v>
      </c>
      <c r="AE415" s="83">
        <f t="shared" si="51"/>
        <v>0</v>
      </c>
      <c r="AF415" s="97">
        <f t="shared" si="52"/>
        <v>0</v>
      </c>
      <c r="AG415" s="97">
        <f t="shared" si="53"/>
        <v>0</v>
      </c>
      <c r="AH415" s="11"/>
      <c r="AI415" s="84">
        <f t="shared" si="54"/>
        <v>247.86</v>
      </c>
      <c r="AJ415" s="84">
        <f t="shared" si="55"/>
        <v>0</v>
      </c>
      <c r="AK415" s="98">
        <f t="shared" si="56"/>
        <v>1</v>
      </c>
    </row>
    <row r="416" spans="1:37" x14ac:dyDescent="0.35">
      <c r="A416" s="13" t="s">
        <v>543</v>
      </c>
      <c r="B416" s="14" t="s">
        <v>544</v>
      </c>
      <c r="C416" s="92" t="s">
        <v>543</v>
      </c>
      <c r="D416" s="93" t="s">
        <v>544</v>
      </c>
      <c r="E416" s="94" t="str">
        <f t="shared" si="49"/>
        <v>T104T104</v>
      </c>
      <c r="F416" s="95" t="s">
        <v>133</v>
      </c>
      <c r="G416" s="157">
        <v>46</v>
      </c>
      <c r="H416" s="1"/>
      <c r="I416" s="82">
        <v>0</v>
      </c>
      <c r="J416" s="82">
        <v>0</v>
      </c>
      <c r="K416" s="83">
        <v>0</v>
      </c>
      <c r="L416" s="82">
        <v>0</v>
      </c>
      <c r="M416" s="83">
        <v>0</v>
      </c>
      <c r="N416" s="82">
        <v>0</v>
      </c>
      <c r="O416" s="83">
        <v>0</v>
      </c>
      <c r="P416" s="82">
        <v>0</v>
      </c>
      <c r="Q416" s="83">
        <v>0</v>
      </c>
      <c r="R416" s="82">
        <v>0</v>
      </c>
      <c r="S416" s="83">
        <v>0</v>
      </c>
      <c r="T416" s="82">
        <v>0</v>
      </c>
      <c r="U416" s="83">
        <v>0</v>
      </c>
      <c r="V416" s="82">
        <v>0</v>
      </c>
      <c r="W416" s="83">
        <v>0</v>
      </c>
      <c r="X416" s="82">
        <v>0</v>
      </c>
      <c r="Y416" s="83">
        <v>0</v>
      </c>
      <c r="Z416" s="82">
        <v>0</v>
      </c>
      <c r="AA416" s="83">
        <v>0</v>
      </c>
      <c r="AB416" s="82">
        <v>0</v>
      </c>
      <c r="AC416" s="83">
        <v>0</v>
      </c>
      <c r="AD416" s="82">
        <f t="shared" si="50"/>
        <v>0</v>
      </c>
      <c r="AE416" s="83">
        <f t="shared" si="51"/>
        <v>0</v>
      </c>
      <c r="AF416" s="97">
        <f t="shared" si="52"/>
        <v>0</v>
      </c>
      <c r="AG416" s="97">
        <f t="shared" si="53"/>
        <v>0</v>
      </c>
      <c r="AH416" s="11"/>
      <c r="AI416" s="84">
        <f t="shared" si="54"/>
        <v>172.92000000000002</v>
      </c>
      <c r="AJ416" s="84">
        <f t="shared" si="55"/>
        <v>0</v>
      </c>
      <c r="AK416" s="98">
        <f t="shared" si="56"/>
        <v>1</v>
      </c>
    </row>
    <row r="417" spans="1:37" x14ac:dyDescent="0.35">
      <c r="A417" s="13" t="s">
        <v>545</v>
      </c>
      <c r="B417" s="14" t="s">
        <v>546</v>
      </c>
      <c r="C417" s="92" t="s">
        <v>545</v>
      </c>
      <c r="D417" s="93" t="s">
        <v>546</v>
      </c>
      <c r="E417" s="94" t="str">
        <f t="shared" si="49"/>
        <v>T120T120</v>
      </c>
      <c r="F417" s="95" t="s">
        <v>133</v>
      </c>
      <c r="G417" s="157">
        <v>46</v>
      </c>
      <c r="H417" s="1"/>
      <c r="I417" s="82">
        <v>117.83000000000001</v>
      </c>
      <c r="J417" s="82">
        <v>5.5</v>
      </c>
      <c r="K417" s="83">
        <v>-2.97</v>
      </c>
      <c r="L417" s="82">
        <v>25.9</v>
      </c>
      <c r="M417" s="83">
        <v>9.32</v>
      </c>
      <c r="N417" s="82">
        <v>40.43</v>
      </c>
      <c r="O417" s="83">
        <v>15.770000000000001</v>
      </c>
      <c r="P417" s="82">
        <v>49.35</v>
      </c>
      <c r="Q417" s="83">
        <v>50.83</v>
      </c>
      <c r="R417" s="82">
        <v>0</v>
      </c>
      <c r="S417" s="83">
        <v>0</v>
      </c>
      <c r="T417" s="82">
        <v>0</v>
      </c>
      <c r="U417" s="83">
        <v>0</v>
      </c>
      <c r="V417" s="82">
        <v>117.83000000000001</v>
      </c>
      <c r="W417" s="83">
        <v>14.14</v>
      </c>
      <c r="X417" s="82">
        <v>0</v>
      </c>
      <c r="Y417" s="83">
        <v>0</v>
      </c>
      <c r="Z417" s="82">
        <v>70.5</v>
      </c>
      <c r="AA417" s="83">
        <v>14.81</v>
      </c>
      <c r="AB417" s="82">
        <v>0</v>
      </c>
      <c r="AC417" s="83">
        <v>0</v>
      </c>
      <c r="AD417" s="82">
        <f t="shared" si="50"/>
        <v>101.9</v>
      </c>
      <c r="AE417" s="83">
        <f t="shared" si="51"/>
        <v>219.73000000000002</v>
      </c>
      <c r="AF417" s="97">
        <f t="shared" si="52"/>
        <v>101.9</v>
      </c>
      <c r="AG417" s="97">
        <f t="shared" si="53"/>
        <v>219.73000000000002</v>
      </c>
      <c r="AH417" s="11"/>
      <c r="AI417" s="84">
        <f t="shared" si="54"/>
        <v>219.73000000000002</v>
      </c>
      <c r="AJ417" s="124">
        <f t="shared" si="55"/>
        <v>1</v>
      </c>
      <c r="AK417" s="98">
        <f t="shared" si="56"/>
        <v>1</v>
      </c>
    </row>
    <row r="418" spans="1:37" x14ac:dyDescent="0.35">
      <c r="A418" s="13" t="s">
        <v>547</v>
      </c>
      <c r="B418" s="14" t="s">
        <v>548</v>
      </c>
      <c r="C418" s="92" t="s">
        <v>547</v>
      </c>
      <c r="D418" s="93" t="s">
        <v>548</v>
      </c>
      <c r="E418" s="94" t="str">
        <f t="shared" si="49"/>
        <v>T137T137</v>
      </c>
      <c r="F418" s="95" t="s">
        <v>133</v>
      </c>
      <c r="G418" s="157">
        <v>46</v>
      </c>
      <c r="H418" s="1"/>
      <c r="I418" s="82">
        <v>0</v>
      </c>
      <c r="J418" s="82">
        <v>0</v>
      </c>
      <c r="K418" s="83">
        <v>0</v>
      </c>
      <c r="L418" s="82">
        <v>0</v>
      </c>
      <c r="M418" s="83">
        <v>0</v>
      </c>
      <c r="N418" s="82">
        <v>0</v>
      </c>
      <c r="O418" s="83">
        <v>0</v>
      </c>
      <c r="P418" s="82">
        <v>0</v>
      </c>
      <c r="Q418" s="83">
        <v>0</v>
      </c>
      <c r="R418" s="82">
        <v>0</v>
      </c>
      <c r="S418" s="83">
        <v>0</v>
      </c>
      <c r="T418" s="82">
        <v>0</v>
      </c>
      <c r="U418" s="83">
        <v>0</v>
      </c>
      <c r="V418" s="82">
        <v>0</v>
      </c>
      <c r="W418" s="83">
        <v>0</v>
      </c>
      <c r="X418" s="82">
        <v>0</v>
      </c>
      <c r="Y418" s="83">
        <v>0</v>
      </c>
      <c r="Z418" s="82">
        <v>0</v>
      </c>
      <c r="AA418" s="83">
        <v>0</v>
      </c>
      <c r="AB418" s="82">
        <v>0</v>
      </c>
      <c r="AC418" s="83">
        <v>0</v>
      </c>
      <c r="AD418" s="82">
        <f t="shared" si="50"/>
        <v>0</v>
      </c>
      <c r="AE418" s="83">
        <f t="shared" si="51"/>
        <v>0</v>
      </c>
      <c r="AF418" s="97">
        <f t="shared" si="52"/>
        <v>0</v>
      </c>
      <c r="AG418" s="97">
        <f t="shared" si="53"/>
        <v>0</v>
      </c>
      <c r="AH418" s="11"/>
      <c r="AI418" s="84">
        <f t="shared" si="54"/>
        <v>255.60999999999999</v>
      </c>
      <c r="AJ418" s="84">
        <f t="shared" si="55"/>
        <v>0</v>
      </c>
      <c r="AK418" s="98">
        <f t="shared" si="56"/>
        <v>1</v>
      </c>
    </row>
    <row r="419" spans="1:37" x14ac:dyDescent="0.35">
      <c r="A419" s="13" t="s">
        <v>549</v>
      </c>
      <c r="B419" s="14" t="s">
        <v>550</v>
      </c>
      <c r="C419" s="92" t="s">
        <v>549</v>
      </c>
      <c r="D419" s="93" t="s">
        <v>550</v>
      </c>
      <c r="E419" s="94" t="str">
        <f t="shared" si="49"/>
        <v>T200T200</v>
      </c>
      <c r="F419" s="95" t="s">
        <v>133</v>
      </c>
      <c r="G419" s="157">
        <v>46</v>
      </c>
      <c r="H419" s="1"/>
      <c r="I419" s="82">
        <v>44</v>
      </c>
      <c r="J419" s="82">
        <v>2</v>
      </c>
      <c r="K419" s="83">
        <v>-1.08</v>
      </c>
      <c r="L419" s="82">
        <v>13.5</v>
      </c>
      <c r="M419" s="83">
        <v>4.8599999999999994</v>
      </c>
      <c r="N419" s="82">
        <v>17</v>
      </c>
      <c r="O419" s="83">
        <v>6.63</v>
      </c>
      <c r="P419" s="82">
        <v>3</v>
      </c>
      <c r="Q419" s="83">
        <v>3.09</v>
      </c>
      <c r="R419" s="82">
        <v>0</v>
      </c>
      <c r="S419" s="83">
        <v>0</v>
      </c>
      <c r="T419" s="82">
        <v>44</v>
      </c>
      <c r="U419" s="83">
        <v>6.6</v>
      </c>
      <c r="V419" s="82">
        <v>0</v>
      </c>
      <c r="W419" s="83">
        <v>0</v>
      </c>
      <c r="X419" s="82">
        <v>0</v>
      </c>
      <c r="Y419" s="83">
        <v>0</v>
      </c>
      <c r="Z419" s="82">
        <v>0</v>
      </c>
      <c r="AA419" s="83">
        <v>0</v>
      </c>
      <c r="AB419" s="82">
        <v>0</v>
      </c>
      <c r="AC419" s="83">
        <v>0</v>
      </c>
      <c r="AD419" s="82">
        <f t="shared" si="50"/>
        <v>20.100000000000001</v>
      </c>
      <c r="AE419" s="83">
        <f t="shared" si="51"/>
        <v>64.099999999999994</v>
      </c>
      <c r="AF419" s="97">
        <f t="shared" si="52"/>
        <v>20.100000000000001</v>
      </c>
      <c r="AG419" s="97">
        <f t="shared" si="53"/>
        <v>64.099999999999994</v>
      </c>
      <c r="AH419" s="11"/>
      <c r="AI419" s="84">
        <f t="shared" si="54"/>
        <v>64.099999999999994</v>
      </c>
      <c r="AJ419" s="124">
        <f t="shared" si="55"/>
        <v>1</v>
      </c>
      <c r="AK419" s="98">
        <f t="shared" si="56"/>
        <v>1</v>
      </c>
    </row>
    <row r="420" spans="1:37" x14ac:dyDescent="0.35">
      <c r="A420" s="13" t="s">
        <v>551</v>
      </c>
      <c r="B420" s="14" t="s">
        <v>552</v>
      </c>
      <c r="C420" s="92" t="s">
        <v>551</v>
      </c>
      <c r="D420" s="93" t="s">
        <v>552</v>
      </c>
      <c r="E420" s="94" t="str">
        <f t="shared" si="49"/>
        <v>T208T208</v>
      </c>
      <c r="F420" s="95" t="s">
        <v>133</v>
      </c>
      <c r="G420" s="157">
        <v>46</v>
      </c>
      <c r="H420" s="1"/>
      <c r="I420" s="82">
        <v>0</v>
      </c>
      <c r="J420" s="82">
        <v>0</v>
      </c>
      <c r="K420" s="83">
        <v>0</v>
      </c>
      <c r="L420" s="82">
        <v>0</v>
      </c>
      <c r="M420" s="83">
        <v>0</v>
      </c>
      <c r="N420" s="82">
        <v>0</v>
      </c>
      <c r="O420" s="83">
        <v>0</v>
      </c>
      <c r="P420" s="82">
        <v>0</v>
      </c>
      <c r="Q420" s="83">
        <v>0</v>
      </c>
      <c r="R420" s="82">
        <v>0</v>
      </c>
      <c r="S420" s="83">
        <v>0</v>
      </c>
      <c r="T420" s="82">
        <v>0</v>
      </c>
      <c r="U420" s="83">
        <v>0</v>
      </c>
      <c r="V420" s="82">
        <v>0</v>
      </c>
      <c r="W420" s="83">
        <v>0</v>
      </c>
      <c r="X420" s="82">
        <v>0</v>
      </c>
      <c r="Y420" s="83">
        <v>0</v>
      </c>
      <c r="Z420" s="82">
        <v>0</v>
      </c>
      <c r="AA420" s="83">
        <v>0</v>
      </c>
      <c r="AB420" s="82">
        <v>0</v>
      </c>
      <c r="AC420" s="83">
        <v>0</v>
      </c>
      <c r="AD420" s="82">
        <f t="shared" si="50"/>
        <v>0</v>
      </c>
      <c r="AE420" s="83">
        <f t="shared" si="51"/>
        <v>0</v>
      </c>
      <c r="AF420" s="97">
        <f t="shared" si="52"/>
        <v>0</v>
      </c>
      <c r="AG420" s="97">
        <f t="shared" si="53"/>
        <v>0</v>
      </c>
      <c r="AH420" s="11"/>
      <c r="AI420" s="84">
        <f t="shared" si="54"/>
        <v>280.18</v>
      </c>
      <c r="AJ420" s="84">
        <f t="shared" si="55"/>
        <v>0</v>
      </c>
      <c r="AK420" s="98">
        <f t="shared" si="56"/>
        <v>1</v>
      </c>
    </row>
    <row r="421" spans="1:37" x14ac:dyDescent="0.35">
      <c r="A421" s="13" t="s">
        <v>553</v>
      </c>
      <c r="B421" s="14" t="s">
        <v>554</v>
      </c>
      <c r="C421" s="92" t="s">
        <v>553</v>
      </c>
      <c r="D421" s="93" t="s">
        <v>554</v>
      </c>
      <c r="E421" s="94" t="str">
        <f t="shared" si="49"/>
        <v>T221T221</v>
      </c>
      <c r="F421" s="95" t="s">
        <v>133</v>
      </c>
      <c r="G421" s="157">
        <v>46</v>
      </c>
      <c r="H421" s="1"/>
      <c r="I421" s="82">
        <v>0</v>
      </c>
      <c r="J421" s="82">
        <v>0</v>
      </c>
      <c r="K421" s="83">
        <v>0</v>
      </c>
      <c r="L421" s="82">
        <v>0</v>
      </c>
      <c r="M421" s="83">
        <v>0</v>
      </c>
      <c r="N421" s="82">
        <v>0</v>
      </c>
      <c r="O421" s="83">
        <v>0</v>
      </c>
      <c r="P421" s="82">
        <v>0</v>
      </c>
      <c r="Q421" s="83">
        <v>0</v>
      </c>
      <c r="R421" s="82">
        <v>0</v>
      </c>
      <c r="S421" s="83">
        <v>0</v>
      </c>
      <c r="T421" s="82">
        <v>0</v>
      </c>
      <c r="U421" s="83">
        <v>0</v>
      </c>
      <c r="V421" s="82">
        <v>0</v>
      </c>
      <c r="W421" s="83">
        <v>0</v>
      </c>
      <c r="X421" s="82">
        <v>0</v>
      </c>
      <c r="Y421" s="83">
        <v>0</v>
      </c>
      <c r="Z421" s="82">
        <v>0</v>
      </c>
      <c r="AA421" s="83">
        <v>0</v>
      </c>
      <c r="AB421" s="82">
        <v>0</v>
      </c>
      <c r="AC421" s="83">
        <v>0</v>
      </c>
      <c r="AD421" s="82">
        <f t="shared" si="50"/>
        <v>0</v>
      </c>
      <c r="AE421" s="83">
        <f t="shared" si="51"/>
        <v>0</v>
      </c>
      <c r="AF421" s="97">
        <f t="shared" si="52"/>
        <v>0</v>
      </c>
      <c r="AG421" s="97">
        <f t="shared" si="53"/>
        <v>0</v>
      </c>
      <c r="AH421" s="11"/>
      <c r="AI421" s="84">
        <f t="shared" si="54"/>
        <v>154.44</v>
      </c>
      <c r="AJ421" s="84">
        <f t="shared" si="55"/>
        <v>0</v>
      </c>
      <c r="AK421" s="98">
        <f t="shared" si="56"/>
        <v>1</v>
      </c>
    </row>
    <row r="422" spans="1:37" x14ac:dyDescent="0.35">
      <c r="A422" s="13" t="s">
        <v>555</v>
      </c>
      <c r="B422" s="14" t="s">
        <v>133</v>
      </c>
      <c r="C422" s="92" t="s">
        <v>555</v>
      </c>
      <c r="D422" s="93" t="s">
        <v>133</v>
      </c>
      <c r="E422" s="94" t="str">
        <f t="shared" si="49"/>
        <v>T246T246</v>
      </c>
      <c r="F422" s="95" t="s">
        <v>133</v>
      </c>
      <c r="G422" s="157">
        <v>46</v>
      </c>
      <c r="H422" s="1"/>
      <c r="I422" s="82">
        <v>20</v>
      </c>
      <c r="J422" s="82">
        <v>2.5</v>
      </c>
      <c r="K422" s="83">
        <v>-1.35</v>
      </c>
      <c r="L422" s="82">
        <v>2</v>
      </c>
      <c r="M422" s="83">
        <v>0.72</v>
      </c>
      <c r="N422" s="82">
        <v>0</v>
      </c>
      <c r="O422" s="83">
        <v>0</v>
      </c>
      <c r="P422" s="82">
        <v>8</v>
      </c>
      <c r="Q422" s="83">
        <v>8.24</v>
      </c>
      <c r="R422" s="82">
        <v>0</v>
      </c>
      <c r="S422" s="83">
        <v>0</v>
      </c>
      <c r="T422" s="82">
        <v>20</v>
      </c>
      <c r="U422" s="83">
        <v>3</v>
      </c>
      <c r="V422" s="82">
        <v>0</v>
      </c>
      <c r="W422" s="83">
        <v>0</v>
      </c>
      <c r="X422" s="82">
        <v>0</v>
      </c>
      <c r="Y422" s="83">
        <v>0</v>
      </c>
      <c r="Z422" s="82">
        <v>0</v>
      </c>
      <c r="AA422" s="83">
        <v>0</v>
      </c>
      <c r="AB422" s="82">
        <v>0</v>
      </c>
      <c r="AC422" s="83">
        <v>0</v>
      </c>
      <c r="AD422" s="82">
        <f t="shared" si="50"/>
        <v>10.61</v>
      </c>
      <c r="AE422" s="83">
        <f t="shared" si="51"/>
        <v>30.61</v>
      </c>
      <c r="AF422" s="97">
        <f t="shared" si="52"/>
        <v>10.61</v>
      </c>
      <c r="AG422" s="97">
        <f t="shared" si="53"/>
        <v>30.61</v>
      </c>
      <c r="AH422" s="11"/>
      <c r="AI422" s="84">
        <f t="shared" si="54"/>
        <v>48.25</v>
      </c>
      <c r="AJ422" s="124">
        <f t="shared" si="55"/>
        <v>0.63439999999999996</v>
      </c>
      <c r="AK422" s="98">
        <f t="shared" si="56"/>
        <v>1</v>
      </c>
    </row>
    <row r="423" spans="1:37" x14ac:dyDescent="0.35">
      <c r="A423" s="99" t="s">
        <v>539</v>
      </c>
      <c r="B423" s="100" t="s">
        <v>540</v>
      </c>
      <c r="C423" s="101" t="s">
        <v>556</v>
      </c>
      <c r="D423" s="102" t="s">
        <v>557</v>
      </c>
      <c r="E423" s="103" t="str">
        <f t="shared" si="49"/>
        <v>U072AT033</v>
      </c>
      <c r="F423" s="104" t="s">
        <v>133</v>
      </c>
      <c r="G423" s="156">
        <v>46</v>
      </c>
      <c r="H423" s="106">
        <v>1</v>
      </c>
      <c r="I423" s="107">
        <v>34.5</v>
      </c>
      <c r="J423" s="107">
        <v>6</v>
      </c>
      <c r="K423" s="108">
        <v>-3.24</v>
      </c>
      <c r="L423" s="107">
        <v>3</v>
      </c>
      <c r="M423" s="108">
        <v>1.08</v>
      </c>
      <c r="N423" s="107">
        <v>0</v>
      </c>
      <c r="O423" s="108">
        <v>0</v>
      </c>
      <c r="P423" s="107">
        <v>11</v>
      </c>
      <c r="Q423" s="108">
        <v>11.33</v>
      </c>
      <c r="R423" s="107">
        <v>0</v>
      </c>
      <c r="S423" s="108">
        <v>0</v>
      </c>
      <c r="T423" s="107">
        <v>34.5</v>
      </c>
      <c r="U423" s="108">
        <v>5.18</v>
      </c>
      <c r="V423" s="107">
        <v>0</v>
      </c>
      <c r="W423" s="108">
        <v>0</v>
      </c>
      <c r="X423" s="107">
        <v>0</v>
      </c>
      <c r="Y423" s="108">
        <v>0</v>
      </c>
      <c r="Z423" s="107">
        <v>0</v>
      </c>
      <c r="AA423" s="108">
        <v>4.83</v>
      </c>
      <c r="AB423" s="107">
        <v>0</v>
      </c>
      <c r="AC423" s="108">
        <v>0</v>
      </c>
      <c r="AD423" s="107">
        <f t="shared" si="50"/>
        <v>19.18</v>
      </c>
      <c r="AE423" s="108">
        <f t="shared" si="51"/>
        <v>53.68</v>
      </c>
      <c r="AF423" s="109">
        <f t="shared" si="52"/>
        <v>0</v>
      </c>
      <c r="AG423" s="109">
        <f t="shared" si="53"/>
        <v>0</v>
      </c>
      <c r="AH423" s="11"/>
      <c r="AI423" s="110">
        <f t="shared" si="54"/>
        <v>0</v>
      </c>
      <c r="AJ423" s="111">
        <f t="shared" si="55"/>
        <v>0.49990000000000001</v>
      </c>
      <c r="AK423" s="108">
        <f t="shared" si="56"/>
        <v>0</v>
      </c>
    </row>
    <row r="424" spans="1:37" x14ac:dyDescent="0.35">
      <c r="A424" s="99" t="s">
        <v>543</v>
      </c>
      <c r="B424" s="100" t="s">
        <v>544</v>
      </c>
      <c r="C424" s="101" t="s">
        <v>556</v>
      </c>
      <c r="D424" s="102" t="s">
        <v>557</v>
      </c>
      <c r="E424" s="103" t="str">
        <f t="shared" si="49"/>
        <v>U072AT104</v>
      </c>
      <c r="F424" s="104" t="s">
        <v>133</v>
      </c>
      <c r="G424" s="105">
        <v>46</v>
      </c>
      <c r="H424" s="106">
        <v>1</v>
      </c>
      <c r="I424" s="107">
        <v>36.4</v>
      </c>
      <c r="J424" s="107">
        <v>7.5</v>
      </c>
      <c r="K424" s="108">
        <v>-4.05</v>
      </c>
      <c r="L424" s="107">
        <v>3</v>
      </c>
      <c r="M424" s="108">
        <v>1.08</v>
      </c>
      <c r="N424" s="107">
        <v>0</v>
      </c>
      <c r="O424" s="108">
        <v>0</v>
      </c>
      <c r="P424" s="107">
        <v>26</v>
      </c>
      <c r="Q424" s="108">
        <v>26.78</v>
      </c>
      <c r="R424" s="107">
        <v>0</v>
      </c>
      <c r="S424" s="108">
        <v>0</v>
      </c>
      <c r="T424" s="107">
        <v>36.4</v>
      </c>
      <c r="U424" s="108">
        <v>5.46</v>
      </c>
      <c r="V424" s="107">
        <v>0</v>
      </c>
      <c r="W424" s="108">
        <v>0</v>
      </c>
      <c r="X424" s="107">
        <v>0</v>
      </c>
      <c r="Y424" s="108">
        <v>0</v>
      </c>
      <c r="Z424" s="107">
        <v>0</v>
      </c>
      <c r="AA424" s="108">
        <v>5.0999999999999996</v>
      </c>
      <c r="AB424" s="107">
        <v>0</v>
      </c>
      <c r="AC424" s="108">
        <v>0</v>
      </c>
      <c r="AD424" s="107">
        <f t="shared" si="50"/>
        <v>34.370000000000005</v>
      </c>
      <c r="AE424" s="108">
        <f t="shared" si="51"/>
        <v>70.77000000000001</v>
      </c>
      <c r="AF424" s="109">
        <f t="shared" si="52"/>
        <v>0</v>
      </c>
      <c r="AG424" s="109">
        <f t="shared" si="53"/>
        <v>0</v>
      </c>
      <c r="AH424" s="11"/>
      <c r="AI424" s="110">
        <f t="shared" si="54"/>
        <v>0</v>
      </c>
      <c r="AJ424" s="111">
        <f t="shared" si="55"/>
        <v>0.49990000000000001</v>
      </c>
      <c r="AK424" s="108">
        <f t="shared" si="56"/>
        <v>0</v>
      </c>
    </row>
    <row r="425" spans="1:37" x14ac:dyDescent="0.35">
      <c r="A425" s="99" t="s">
        <v>547</v>
      </c>
      <c r="B425" s="100" t="s">
        <v>548</v>
      </c>
      <c r="C425" s="101" t="s">
        <v>556</v>
      </c>
      <c r="D425" s="102" t="s">
        <v>557</v>
      </c>
      <c r="E425" s="103" t="str">
        <f t="shared" si="49"/>
        <v>U072AT137</v>
      </c>
      <c r="F425" s="104" t="s">
        <v>133</v>
      </c>
      <c r="G425" s="156">
        <v>46</v>
      </c>
      <c r="H425" s="106">
        <v>1</v>
      </c>
      <c r="I425" s="107">
        <v>88.34</v>
      </c>
      <c r="J425" s="107">
        <v>21.5</v>
      </c>
      <c r="K425" s="108">
        <v>-11.61</v>
      </c>
      <c r="L425" s="107">
        <v>11.5</v>
      </c>
      <c r="M425" s="108">
        <v>4.1399999999999997</v>
      </c>
      <c r="N425" s="107">
        <v>0</v>
      </c>
      <c r="O425" s="108">
        <v>0</v>
      </c>
      <c r="P425" s="107">
        <v>40</v>
      </c>
      <c r="Q425" s="108">
        <v>41.2</v>
      </c>
      <c r="R425" s="107">
        <v>0</v>
      </c>
      <c r="S425" s="108">
        <v>0</v>
      </c>
      <c r="T425" s="107">
        <v>88.34</v>
      </c>
      <c r="U425" s="108">
        <v>13.25</v>
      </c>
      <c r="V425" s="107">
        <v>0</v>
      </c>
      <c r="W425" s="108">
        <v>0</v>
      </c>
      <c r="X425" s="107">
        <v>0</v>
      </c>
      <c r="Y425" s="108">
        <v>0</v>
      </c>
      <c r="Z425" s="107">
        <v>0</v>
      </c>
      <c r="AA425" s="108">
        <v>12.37</v>
      </c>
      <c r="AB425" s="107">
        <v>0</v>
      </c>
      <c r="AC425" s="108">
        <v>0</v>
      </c>
      <c r="AD425" s="107">
        <f t="shared" si="50"/>
        <v>59.35</v>
      </c>
      <c r="AE425" s="108">
        <f t="shared" si="51"/>
        <v>147.69</v>
      </c>
      <c r="AF425" s="109">
        <f t="shared" si="52"/>
        <v>0</v>
      </c>
      <c r="AG425" s="109">
        <f t="shared" si="53"/>
        <v>0</v>
      </c>
      <c r="AH425" s="11"/>
      <c r="AI425" s="110">
        <f t="shared" si="54"/>
        <v>0</v>
      </c>
      <c r="AJ425" s="111">
        <f t="shared" si="55"/>
        <v>0.49990000000000001</v>
      </c>
      <c r="AK425" s="108">
        <f t="shared" si="56"/>
        <v>0</v>
      </c>
    </row>
    <row r="426" spans="1:37" x14ac:dyDescent="0.35">
      <c r="A426" s="99" t="s">
        <v>551</v>
      </c>
      <c r="B426" s="100" t="s">
        <v>552</v>
      </c>
      <c r="C426" s="101" t="s">
        <v>556</v>
      </c>
      <c r="D426" s="102" t="s">
        <v>557</v>
      </c>
      <c r="E426" s="103" t="str">
        <f t="shared" si="49"/>
        <v>U072AT208</v>
      </c>
      <c r="F426" s="104" t="s">
        <v>133</v>
      </c>
      <c r="G426" s="156">
        <v>46</v>
      </c>
      <c r="H426" s="106">
        <v>1</v>
      </c>
      <c r="I426" s="107">
        <v>75.429999999999993</v>
      </c>
      <c r="J426" s="107">
        <v>12.33</v>
      </c>
      <c r="K426" s="108">
        <v>-6.66</v>
      </c>
      <c r="L426" s="107">
        <v>12</v>
      </c>
      <c r="M426" s="108">
        <v>4.32</v>
      </c>
      <c r="N426" s="107">
        <v>0</v>
      </c>
      <c r="O426" s="108">
        <v>0</v>
      </c>
      <c r="P426" s="107">
        <v>43</v>
      </c>
      <c r="Q426" s="108">
        <v>44.29</v>
      </c>
      <c r="R426" s="107">
        <v>0</v>
      </c>
      <c r="S426" s="108">
        <v>0</v>
      </c>
      <c r="T426" s="107">
        <v>75.430000000000007</v>
      </c>
      <c r="U426" s="108">
        <v>11.31</v>
      </c>
      <c r="V426" s="107">
        <v>0</v>
      </c>
      <c r="W426" s="108">
        <v>0</v>
      </c>
      <c r="X426" s="107">
        <v>0</v>
      </c>
      <c r="Y426" s="108">
        <v>0</v>
      </c>
      <c r="Z426" s="107">
        <v>0</v>
      </c>
      <c r="AA426" s="108">
        <v>10.56</v>
      </c>
      <c r="AB426" s="107">
        <v>0</v>
      </c>
      <c r="AC426" s="108">
        <v>0</v>
      </c>
      <c r="AD426" s="107">
        <f t="shared" si="50"/>
        <v>63.820000000000007</v>
      </c>
      <c r="AE426" s="108">
        <f t="shared" si="51"/>
        <v>139.25</v>
      </c>
      <c r="AF426" s="109">
        <f t="shared" si="52"/>
        <v>0</v>
      </c>
      <c r="AG426" s="109">
        <f t="shared" si="53"/>
        <v>0</v>
      </c>
      <c r="AH426" s="11"/>
      <c r="AI426" s="110">
        <f t="shared" si="54"/>
        <v>0</v>
      </c>
      <c r="AJ426" s="111">
        <f t="shared" si="55"/>
        <v>0.49990000000000001</v>
      </c>
      <c r="AK426" s="108">
        <f t="shared" si="56"/>
        <v>0</v>
      </c>
    </row>
    <row r="427" spans="1:37" x14ac:dyDescent="0.35">
      <c r="A427" s="159" t="s">
        <v>556</v>
      </c>
      <c r="B427" s="160" t="s">
        <v>558</v>
      </c>
      <c r="C427" s="161" t="s">
        <v>556</v>
      </c>
      <c r="D427" s="162" t="s">
        <v>557</v>
      </c>
      <c r="E427" s="163" t="str">
        <f t="shared" si="49"/>
        <v>U072AU072A</v>
      </c>
      <c r="F427" s="164" t="s">
        <v>133</v>
      </c>
      <c r="G427" s="175">
        <v>46</v>
      </c>
      <c r="H427" s="1"/>
      <c r="I427" s="166">
        <v>0</v>
      </c>
      <c r="J427" s="166">
        <v>0</v>
      </c>
      <c r="K427" s="167">
        <v>0</v>
      </c>
      <c r="L427" s="166">
        <v>0</v>
      </c>
      <c r="M427" s="167">
        <v>0</v>
      </c>
      <c r="N427" s="166">
        <v>0</v>
      </c>
      <c r="O427" s="167">
        <v>0</v>
      </c>
      <c r="P427" s="166">
        <v>0</v>
      </c>
      <c r="Q427" s="167">
        <v>0</v>
      </c>
      <c r="R427" s="166">
        <v>0</v>
      </c>
      <c r="S427" s="167">
        <v>0</v>
      </c>
      <c r="T427" s="166">
        <v>0</v>
      </c>
      <c r="U427" s="167">
        <v>0</v>
      </c>
      <c r="V427" s="166">
        <v>0</v>
      </c>
      <c r="W427" s="167">
        <v>0</v>
      </c>
      <c r="X427" s="166">
        <v>0</v>
      </c>
      <c r="Y427" s="167">
        <v>0</v>
      </c>
      <c r="Z427" s="166">
        <v>156.5</v>
      </c>
      <c r="AA427" s="167">
        <v>0</v>
      </c>
      <c r="AB427" s="166">
        <v>0</v>
      </c>
      <c r="AC427" s="167">
        <v>0</v>
      </c>
      <c r="AD427" s="166">
        <f t="shared" si="50"/>
        <v>0</v>
      </c>
      <c r="AE427" s="167">
        <f t="shared" si="51"/>
        <v>0</v>
      </c>
      <c r="AF427" s="168">
        <f t="shared" si="52"/>
        <v>176.72000000000003</v>
      </c>
      <c r="AG427" s="168">
        <f t="shared" si="53"/>
        <v>411.39</v>
      </c>
      <c r="AH427" s="11"/>
      <c r="AI427" s="169">
        <f t="shared" si="54"/>
        <v>0</v>
      </c>
      <c r="AJ427" s="169">
        <f t="shared" si="55"/>
        <v>0</v>
      </c>
      <c r="AK427" s="167">
        <f t="shared" si="56"/>
        <v>0</v>
      </c>
    </row>
    <row r="428" spans="1:37" x14ac:dyDescent="0.35">
      <c r="A428" s="99" t="s">
        <v>539</v>
      </c>
      <c r="B428" s="100" t="s">
        <v>540</v>
      </c>
      <c r="C428" s="101" t="s">
        <v>559</v>
      </c>
      <c r="D428" s="102" t="s">
        <v>560</v>
      </c>
      <c r="E428" s="103" t="str">
        <f t="shared" si="49"/>
        <v>U072BT033</v>
      </c>
      <c r="F428" s="104" t="s">
        <v>133</v>
      </c>
      <c r="G428" s="105">
        <v>46</v>
      </c>
      <c r="H428" s="106">
        <v>1</v>
      </c>
      <c r="I428" s="107">
        <v>27.63</v>
      </c>
      <c r="J428" s="107">
        <v>0</v>
      </c>
      <c r="K428" s="108">
        <v>0</v>
      </c>
      <c r="L428" s="107">
        <v>8.5</v>
      </c>
      <c r="M428" s="108">
        <v>3.06</v>
      </c>
      <c r="N428" s="107">
        <v>19.13</v>
      </c>
      <c r="O428" s="108">
        <v>7.4700000000000006</v>
      </c>
      <c r="P428" s="107">
        <v>13</v>
      </c>
      <c r="Q428" s="108">
        <v>13.39</v>
      </c>
      <c r="R428" s="107">
        <v>1</v>
      </c>
      <c r="S428" s="108">
        <v>2.4900000000000002</v>
      </c>
      <c r="T428" s="107">
        <v>27.63</v>
      </c>
      <c r="U428" s="108">
        <v>4.1399999999999997</v>
      </c>
      <c r="V428" s="107">
        <v>0</v>
      </c>
      <c r="W428" s="108">
        <v>0</v>
      </c>
      <c r="X428" s="107">
        <v>0</v>
      </c>
      <c r="Y428" s="108">
        <v>0</v>
      </c>
      <c r="Z428" s="107">
        <v>0</v>
      </c>
      <c r="AA428" s="108">
        <v>0</v>
      </c>
      <c r="AB428" s="107">
        <v>0</v>
      </c>
      <c r="AC428" s="108">
        <v>2.34</v>
      </c>
      <c r="AD428" s="107">
        <f t="shared" si="50"/>
        <v>32.89</v>
      </c>
      <c r="AE428" s="108">
        <f t="shared" si="51"/>
        <v>60.519999999999996</v>
      </c>
      <c r="AF428" s="109">
        <f t="shared" si="52"/>
        <v>0</v>
      </c>
      <c r="AG428" s="109">
        <f t="shared" si="53"/>
        <v>0</v>
      </c>
      <c r="AH428" s="11"/>
      <c r="AI428" s="110">
        <f t="shared" si="54"/>
        <v>0</v>
      </c>
      <c r="AJ428" s="111">
        <f t="shared" si="55"/>
        <v>0.50009999999999999</v>
      </c>
      <c r="AK428" s="108">
        <f t="shared" si="56"/>
        <v>0</v>
      </c>
    </row>
    <row r="429" spans="1:37" x14ac:dyDescent="0.35">
      <c r="A429" s="99" t="s">
        <v>543</v>
      </c>
      <c r="B429" s="100" t="s">
        <v>544</v>
      </c>
      <c r="C429" s="101" t="s">
        <v>559</v>
      </c>
      <c r="D429" s="102" t="s">
        <v>560</v>
      </c>
      <c r="E429" s="103" t="str">
        <f t="shared" si="49"/>
        <v>U072BT104</v>
      </c>
      <c r="F429" s="104" t="s">
        <v>133</v>
      </c>
      <c r="G429" s="105">
        <v>46</v>
      </c>
      <c r="H429" s="106">
        <v>1</v>
      </c>
      <c r="I429" s="107">
        <v>43.769999999999996</v>
      </c>
      <c r="J429" s="107">
        <v>0</v>
      </c>
      <c r="K429" s="108">
        <v>0</v>
      </c>
      <c r="L429" s="107">
        <v>14.5</v>
      </c>
      <c r="M429" s="108">
        <v>5.22</v>
      </c>
      <c r="N429" s="107">
        <v>29.27</v>
      </c>
      <c r="O429" s="108">
        <v>11.419999999999998</v>
      </c>
      <c r="P429" s="107">
        <v>30.54</v>
      </c>
      <c r="Q429" s="108">
        <v>31.46</v>
      </c>
      <c r="R429" s="107">
        <v>0</v>
      </c>
      <c r="S429" s="108">
        <v>0</v>
      </c>
      <c r="T429" s="107">
        <v>43.769999999999996</v>
      </c>
      <c r="U429" s="108">
        <v>6.57</v>
      </c>
      <c r="V429" s="107">
        <v>0</v>
      </c>
      <c r="W429" s="108">
        <v>0</v>
      </c>
      <c r="X429" s="107">
        <v>0</v>
      </c>
      <c r="Y429" s="108">
        <v>0</v>
      </c>
      <c r="Z429" s="107">
        <v>0</v>
      </c>
      <c r="AA429" s="108">
        <v>0</v>
      </c>
      <c r="AB429" s="107">
        <v>0</v>
      </c>
      <c r="AC429" s="108">
        <v>3.71</v>
      </c>
      <c r="AD429" s="107">
        <f t="shared" si="50"/>
        <v>58.379999999999995</v>
      </c>
      <c r="AE429" s="108">
        <f t="shared" si="51"/>
        <v>102.14999999999999</v>
      </c>
      <c r="AF429" s="109">
        <f t="shared" si="52"/>
        <v>0</v>
      </c>
      <c r="AG429" s="109">
        <f t="shared" si="53"/>
        <v>0</v>
      </c>
      <c r="AH429" s="11"/>
      <c r="AI429" s="110">
        <f t="shared" si="54"/>
        <v>0</v>
      </c>
      <c r="AJ429" s="111">
        <f t="shared" si="55"/>
        <v>0.50009999999999999</v>
      </c>
      <c r="AK429" s="108">
        <f t="shared" si="56"/>
        <v>0</v>
      </c>
    </row>
    <row r="430" spans="1:37" x14ac:dyDescent="0.35">
      <c r="A430" s="99" t="s">
        <v>547</v>
      </c>
      <c r="B430" s="100" t="s">
        <v>548</v>
      </c>
      <c r="C430" s="101" t="s">
        <v>559</v>
      </c>
      <c r="D430" s="102" t="s">
        <v>560</v>
      </c>
      <c r="E430" s="103" t="str">
        <f t="shared" ref="E430:E493" si="57">C430&amp;A430</f>
        <v>U072BT137</v>
      </c>
      <c r="F430" s="104" t="s">
        <v>133</v>
      </c>
      <c r="G430" s="105">
        <v>46</v>
      </c>
      <c r="H430" s="106">
        <v>1</v>
      </c>
      <c r="I430" s="107">
        <v>54.04</v>
      </c>
      <c r="J430" s="107">
        <v>0</v>
      </c>
      <c r="K430" s="108">
        <v>0</v>
      </c>
      <c r="L430" s="107">
        <v>16.25</v>
      </c>
      <c r="M430" s="108">
        <v>5.85</v>
      </c>
      <c r="N430" s="107">
        <v>37.79</v>
      </c>
      <c r="O430" s="108">
        <v>14.74</v>
      </c>
      <c r="P430" s="107">
        <v>20</v>
      </c>
      <c r="Q430" s="108">
        <v>20.6</v>
      </c>
      <c r="R430" s="107">
        <v>0</v>
      </c>
      <c r="S430" s="108">
        <v>0</v>
      </c>
      <c r="T430" s="107">
        <v>54.04</v>
      </c>
      <c r="U430" s="108">
        <v>8.11</v>
      </c>
      <c r="V430" s="107">
        <v>0</v>
      </c>
      <c r="W430" s="108">
        <v>0</v>
      </c>
      <c r="X430" s="107">
        <v>0</v>
      </c>
      <c r="Y430" s="108">
        <v>0</v>
      </c>
      <c r="Z430" s="107">
        <v>0</v>
      </c>
      <c r="AA430" s="108">
        <v>0</v>
      </c>
      <c r="AB430" s="107">
        <v>0</v>
      </c>
      <c r="AC430" s="108">
        <v>4.58</v>
      </c>
      <c r="AD430" s="107">
        <f t="shared" si="50"/>
        <v>53.879999999999995</v>
      </c>
      <c r="AE430" s="108">
        <f t="shared" si="51"/>
        <v>107.91999999999999</v>
      </c>
      <c r="AF430" s="109">
        <f t="shared" si="52"/>
        <v>0</v>
      </c>
      <c r="AG430" s="109">
        <f t="shared" si="53"/>
        <v>0</v>
      </c>
      <c r="AH430" s="11"/>
      <c r="AI430" s="110">
        <f t="shared" si="54"/>
        <v>0</v>
      </c>
      <c r="AJ430" s="111">
        <f t="shared" si="55"/>
        <v>0.50009999999999999</v>
      </c>
      <c r="AK430" s="108">
        <f t="shared" si="56"/>
        <v>0</v>
      </c>
    </row>
    <row r="431" spans="1:37" x14ac:dyDescent="0.35">
      <c r="A431" s="99" t="s">
        <v>551</v>
      </c>
      <c r="B431" s="100" t="s">
        <v>552</v>
      </c>
      <c r="C431" s="101" t="s">
        <v>559</v>
      </c>
      <c r="D431" s="102" t="s">
        <v>560</v>
      </c>
      <c r="E431" s="103" t="str">
        <f t="shared" si="57"/>
        <v>U072BT208</v>
      </c>
      <c r="F431" s="104" t="s">
        <v>133</v>
      </c>
      <c r="G431" s="105">
        <v>46</v>
      </c>
      <c r="H431" s="106">
        <v>1</v>
      </c>
      <c r="I431" s="107">
        <v>66.240000000000009</v>
      </c>
      <c r="J431" s="107">
        <v>0</v>
      </c>
      <c r="K431" s="108">
        <v>0</v>
      </c>
      <c r="L431" s="107">
        <v>23</v>
      </c>
      <c r="M431" s="108">
        <v>8.2800000000000011</v>
      </c>
      <c r="N431" s="107">
        <v>43.24</v>
      </c>
      <c r="O431" s="108">
        <v>16.87</v>
      </c>
      <c r="P431" s="107">
        <v>33</v>
      </c>
      <c r="Q431" s="108">
        <v>33.99</v>
      </c>
      <c r="R431" s="107">
        <v>0</v>
      </c>
      <c r="S431" s="108">
        <v>0</v>
      </c>
      <c r="T431" s="107">
        <v>66.239999999999995</v>
      </c>
      <c r="U431" s="108">
        <v>9.94</v>
      </c>
      <c r="V431" s="107">
        <v>0</v>
      </c>
      <c r="W431" s="108">
        <v>0</v>
      </c>
      <c r="X431" s="107">
        <v>0</v>
      </c>
      <c r="Y431" s="108">
        <v>0</v>
      </c>
      <c r="Z431" s="107">
        <v>0</v>
      </c>
      <c r="AA431" s="108">
        <v>0</v>
      </c>
      <c r="AB431" s="107">
        <v>0</v>
      </c>
      <c r="AC431" s="108">
        <v>5.61</v>
      </c>
      <c r="AD431" s="107">
        <f t="shared" si="50"/>
        <v>74.69</v>
      </c>
      <c r="AE431" s="108">
        <f t="shared" si="51"/>
        <v>140.93</v>
      </c>
      <c r="AF431" s="109">
        <f t="shared" si="52"/>
        <v>0</v>
      </c>
      <c r="AG431" s="109">
        <f t="shared" si="53"/>
        <v>0</v>
      </c>
      <c r="AH431" s="11"/>
      <c r="AI431" s="110">
        <f t="shared" si="54"/>
        <v>0</v>
      </c>
      <c r="AJ431" s="111">
        <f t="shared" si="55"/>
        <v>0.50009999999999999</v>
      </c>
      <c r="AK431" s="108">
        <f t="shared" si="56"/>
        <v>0</v>
      </c>
    </row>
    <row r="432" spans="1:37" x14ac:dyDescent="0.35">
      <c r="A432" s="99" t="s">
        <v>555</v>
      </c>
      <c r="B432" s="100" t="s">
        <v>133</v>
      </c>
      <c r="C432" s="101" t="s">
        <v>559</v>
      </c>
      <c r="D432" s="102" t="s">
        <v>560</v>
      </c>
      <c r="E432" s="103" t="str">
        <f t="shared" si="57"/>
        <v>U072BT246</v>
      </c>
      <c r="F432" s="104" t="s">
        <v>133</v>
      </c>
      <c r="G432" s="105">
        <v>46</v>
      </c>
      <c r="H432" s="106"/>
      <c r="I432" s="107">
        <v>10.26</v>
      </c>
      <c r="J432" s="107">
        <v>0</v>
      </c>
      <c r="K432" s="108">
        <v>0</v>
      </c>
      <c r="L432" s="107">
        <v>2</v>
      </c>
      <c r="M432" s="108">
        <v>0.72</v>
      </c>
      <c r="N432" s="107">
        <v>8.26</v>
      </c>
      <c r="O432" s="108">
        <v>3.2199999999999998</v>
      </c>
      <c r="P432" s="107">
        <v>1</v>
      </c>
      <c r="Q432" s="108">
        <v>1.03</v>
      </c>
      <c r="R432" s="107">
        <v>0</v>
      </c>
      <c r="S432" s="108">
        <v>0</v>
      </c>
      <c r="T432" s="107">
        <v>10.26</v>
      </c>
      <c r="U432" s="108">
        <v>1.54</v>
      </c>
      <c r="V432" s="107">
        <v>0</v>
      </c>
      <c r="W432" s="108">
        <v>0</v>
      </c>
      <c r="X432" s="107">
        <v>0</v>
      </c>
      <c r="Y432" s="108">
        <v>0</v>
      </c>
      <c r="Z432" s="107">
        <v>0</v>
      </c>
      <c r="AA432" s="108">
        <v>0</v>
      </c>
      <c r="AB432" s="107">
        <v>0</v>
      </c>
      <c r="AC432" s="108">
        <v>0.87</v>
      </c>
      <c r="AD432" s="107">
        <f t="shared" si="50"/>
        <v>7.38</v>
      </c>
      <c r="AE432" s="108">
        <f t="shared" si="51"/>
        <v>17.64</v>
      </c>
      <c r="AF432" s="109">
        <f t="shared" si="52"/>
        <v>0</v>
      </c>
      <c r="AG432" s="109">
        <f t="shared" si="53"/>
        <v>0</v>
      </c>
      <c r="AH432" s="11"/>
      <c r="AI432" s="110">
        <f t="shared" si="54"/>
        <v>0</v>
      </c>
      <c r="AJ432" s="111">
        <f t="shared" si="55"/>
        <v>0.36559999999999998</v>
      </c>
      <c r="AK432" s="108">
        <f t="shared" si="56"/>
        <v>0</v>
      </c>
    </row>
    <row r="433" spans="1:37" x14ac:dyDescent="0.35">
      <c r="A433" s="159" t="s">
        <v>559</v>
      </c>
      <c r="B433" s="160" t="s">
        <v>561</v>
      </c>
      <c r="C433" s="161" t="s">
        <v>559</v>
      </c>
      <c r="D433" s="162" t="s">
        <v>560</v>
      </c>
      <c r="E433" s="163" t="str">
        <f t="shared" si="57"/>
        <v>U072BU072B</v>
      </c>
      <c r="F433" s="164" t="s">
        <v>133</v>
      </c>
      <c r="G433" s="165">
        <v>46</v>
      </c>
      <c r="H433" s="1"/>
      <c r="I433" s="166">
        <v>0</v>
      </c>
      <c r="J433" s="166">
        <v>0</v>
      </c>
      <c r="K433" s="167">
        <v>0</v>
      </c>
      <c r="L433" s="166">
        <v>0</v>
      </c>
      <c r="M433" s="167">
        <v>0</v>
      </c>
      <c r="N433" s="166">
        <v>0</v>
      </c>
      <c r="O433" s="167">
        <v>0</v>
      </c>
      <c r="P433" s="166">
        <v>0</v>
      </c>
      <c r="Q433" s="167">
        <v>0</v>
      </c>
      <c r="R433" s="166">
        <v>0</v>
      </c>
      <c r="S433" s="167">
        <v>0</v>
      </c>
      <c r="T433" s="166">
        <v>0</v>
      </c>
      <c r="U433" s="167">
        <v>0</v>
      </c>
      <c r="V433" s="166">
        <v>0</v>
      </c>
      <c r="W433" s="167">
        <v>0</v>
      </c>
      <c r="X433" s="166">
        <v>0</v>
      </c>
      <c r="Y433" s="167">
        <v>0</v>
      </c>
      <c r="Z433" s="166">
        <v>0</v>
      </c>
      <c r="AA433" s="167">
        <v>0</v>
      </c>
      <c r="AB433" s="166">
        <v>244.5</v>
      </c>
      <c r="AC433" s="167">
        <v>0</v>
      </c>
      <c r="AD433" s="166">
        <f t="shared" si="50"/>
        <v>0</v>
      </c>
      <c r="AE433" s="167">
        <f t="shared" si="51"/>
        <v>0</v>
      </c>
      <c r="AF433" s="168">
        <f t="shared" si="52"/>
        <v>227.21999999999997</v>
      </c>
      <c r="AG433" s="168">
        <f t="shared" si="53"/>
        <v>429.15999999999997</v>
      </c>
      <c r="AH433" s="11"/>
      <c r="AI433" s="169">
        <f t="shared" si="54"/>
        <v>0</v>
      </c>
      <c r="AJ433" s="169">
        <f t="shared" si="55"/>
        <v>0</v>
      </c>
      <c r="AK433" s="167">
        <f t="shared" si="56"/>
        <v>0</v>
      </c>
    </row>
    <row r="434" spans="1:37" x14ac:dyDescent="0.35">
      <c r="A434" s="99" t="s">
        <v>541</v>
      </c>
      <c r="B434" s="100" t="s">
        <v>542</v>
      </c>
      <c r="C434" s="101" t="s">
        <v>562</v>
      </c>
      <c r="D434" s="102" t="s">
        <v>563</v>
      </c>
      <c r="E434" s="103" t="str">
        <f t="shared" si="57"/>
        <v>U073T060</v>
      </c>
      <c r="F434" s="104" t="s">
        <v>133</v>
      </c>
      <c r="G434" s="105">
        <v>46</v>
      </c>
      <c r="H434" s="106"/>
      <c r="I434" s="107">
        <v>146.1</v>
      </c>
      <c r="J434" s="107">
        <v>18.05</v>
      </c>
      <c r="K434" s="108">
        <v>-9.75</v>
      </c>
      <c r="L434" s="107">
        <v>19.5</v>
      </c>
      <c r="M434" s="108">
        <v>7.0200000000000005</v>
      </c>
      <c r="N434" s="107">
        <v>53.5</v>
      </c>
      <c r="O434" s="108">
        <v>20.87</v>
      </c>
      <c r="P434" s="107">
        <v>51</v>
      </c>
      <c r="Q434" s="108">
        <v>52.53</v>
      </c>
      <c r="R434" s="107">
        <v>0</v>
      </c>
      <c r="S434" s="108">
        <v>0</v>
      </c>
      <c r="T434" s="107">
        <v>0</v>
      </c>
      <c r="U434" s="108">
        <v>0</v>
      </c>
      <c r="V434" s="107">
        <v>146.1</v>
      </c>
      <c r="W434" s="108">
        <v>17.53</v>
      </c>
      <c r="X434" s="107">
        <v>0</v>
      </c>
      <c r="Y434" s="108">
        <v>0</v>
      </c>
      <c r="Z434" s="107">
        <v>0</v>
      </c>
      <c r="AA434" s="108">
        <v>13.56</v>
      </c>
      <c r="AB434" s="107">
        <v>0</v>
      </c>
      <c r="AC434" s="108">
        <v>0</v>
      </c>
      <c r="AD434" s="107">
        <f t="shared" si="50"/>
        <v>101.76</v>
      </c>
      <c r="AE434" s="108">
        <f t="shared" si="51"/>
        <v>247.86</v>
      </c>
      <c r="AF434" s="109">
        <f t="shared" si="52"/>
        <v>0</v>
      </c>
      <c r="AG434" s="109">
        <f t="shared" si="53"/>
        <v>0</v>
      </c>
      <c r="AH434" s="11"/>
      <c r="AI434" s="110">
        <f t="shared" si="54"/>
        <v>0</v>
      </c>
      <c r="AJ434" s="111">
        <f t="shared" si="55"/>
        <v>1</v>
      </c>
      <c r="AK434" s="108">
        <f t="shared" si="56"/>
        <v>0</v>
      </c>
    </row>
    <row r="435" spans="1:37" x14ac:dyDescent="0.35">
      <c r="A435" s="99" t="s">
        <v>553</v>
      </c>
      <c r="B435" s="100" t="s">
        <v>554</v>
      </c>
      <c r="C435" s="101" t="s">
        <v>562</v>
      </c>
      <c r="D435" s="102" t="s">
        <v>563</v>
      </c>
      <c r="E435" s="103" t="str">
        <f t="shared" si="57"/>
        <v>U073T221</v>
      </c>
      <c r="F435" s="104" t="s">
        <v>133</v>
      </c>
      <c r="G435" s="105">
        <v>46</v>
      </c>
      <c r="H435" s="106"/>
      <c r="I435" s="107">
        <v>91.5</v>
      </c>
      <c r="J435" s="107">
        <v>6.5</v>
      </c>
      <c r="K435" s="108">
        <v>-3.51</v>
      </c>
      <c r="L435" s="107">
        <v>17.5</v>
      </c>
      <c r="M435" s="108">
        <v>6.3000000000000007</v>
      </c>
      <c r="N435" s="107">
        <v>34.5</v>
      </c>
      <c r="O435" s="108">
        <v>13.47</v>
      </c>
      <c r="P435" s="107">
        <v>24</v>
      </c>
      <c r="Q435" s="108">
        <v>24.72</v>
      </c>
      <c r="R435" s="107">
        <v>1</v>
      </c>
      <c r="S435" s="108">
        <v>2.4900000000000002</v>
      </c>
      <c r="T435" s="107">
        <v>0</v>
      </c>
      <c r="U435" s="108">
        <v>0</v>
      </c>
      <c r="V435" s="107">
        <v>91.5</v>
      </c>
      <c r="W435" s="108">
        <v>10.98</v>
      </c>
      <c r="X435" s="107">
        <v>0</v>
      </c>
      <c r="Y435" s="108">
        <v>0</v>
      </c>
      <c r="Z435" s="107">
        <v>0</v>
      </c>
      <c r="AA435" s="108">
        <v>8.49</v>
      </c>
      <c r="AB435" s="107">
        <v>0</v>
      </c>
      <c r="AC435" s="108">
        <v>0</v>
      </c>
      <c r="AD435" s="107">
        <f t="shared" si="50"/>
        <v>62.940000000000005</v>
      </c>
      <c r="AE435" s="108">
        <f t="shared" si="51"/>
        <v>154.44</v>
      </c>
      <c r="AF435" s="109">
        <f t="shared" si="52"/>
        <v>0</v>
      </c>
      <c r="AG435" s="109">
        <f t="shared" si="53"/>
        <v>0</v>
      </c>
      <c r="AH435" s="11"/>
      <c r="AI435" s="110">
        <f t="shared" si="54"/>
        <v>0</v>
      </c>
      <c r="AJ435" s="111">
        <f t="shared" si="55"/>
        <v>1</v>
      </c>
      <c r="AK435" s="108">
        <f t="shared" si="56"/>
        <v>0</v>
      </c>
    </row>
    <row r="436" spans="1:37" x14ac:dyDescent="0.35">
      <c r="A436" s="112" t="s">
        <v>562</v>
      </c>
      <c r="B436" s="113" t="s">
        <v>563</v>
      </c>
      <c r="C436" s="114" t="s">
        <v>562</v>
      </c>
      <c r="D436" s="115" t="s">
        <v>563</v>
      </c>
      <c r="E436" s="116" t="str">
        <f t="shared" si="57"/>
        <v>U073U073</v>
      </c>
      <c r="F436" s="117" t="s">
        <v>133</v>
      </c>
      <c r="G436" s="118">
        <v>46</v>
      </c>
      <c r="H436" s="1"/>
      <c r="I436" s="119">
        <v>0</v>
      </c>
      <c r="J436" s="119">
        <v>0</v>
      </c>
      <c r="K436" s="120">
        <v>0</v>
      </c>
      <c r="L436" s="119">
        <v>0</v>
      </c>
      <c r="M436" s="120">
        <v>0</v>
      </c>
      <c r="N436" s="119">
        <v>0</v>
      </c>
      <c r="O436" s="120">
        <v>0</v>
      </c>
      <c r="P436" s="119">
        <v>0</v>
      </c>
      <c r="Q436" s="120">
        <v>0</v>
      </c>
      <c r="R436" s="119">
        <v>0</v>
      </c>
      <c r="S436" s="120">
        <v>0</v>
      </c>
      <c r="T436" s="119">
        <v>0</v>
      </c>
      <c r="U436" s="120">
        <v>0</v>
      </c>
      <c r="V436" s="119">
        <v>0</v>
      </c>
      <c r="W436" s="120">
        <v>0</v>
      </c>
      <c r="X436" s="119">
        <v>0</v>
      </c>
      <c r="Y436" s="120">
        <v>0</v>
      </c>
      <c r="Z436" s="119">
        <v>105</v>
      </c>
      <c r="AA436" s="120">
        <v>0</v>
      </c>
      <c r="AB436" s="119">
        <v>0</v>
      </c>
      <c r="AC436" s="120">
        <v>0</v>
      </c>
      <c r="AD436" s="119">
        <f t="shared" si="50"/>
        <v>0</v>
      </c>
      <c r="AE436" s="120">
        <f t="shared" si="51"/>
        <v>0</v>
      </c>
      <c r="AF436" s="121">
        <f t="shared" si="52"/>
        <v>164.70000000000002</v>
      </c>
      <c r="AG436" s="121">
        <f t="shared" si="53"/>
        <v>402.3</v>
      </c>
      <c r="AH436" s="11"/>
      <c r="AI436" s="122">
        <f t="shared" si="54"/>
        <v>0</v>
      </c>
      <c r="AJ436" s="122">
        <f t="shared" si="55"/>
        <v>0</v>
      </c>
      <c r="AK436" s="120">
        <f t="shared" si="56"/>
        <v>0</v>
      </c>
    </row>
    <row r="437" spans="1:37" x14ac:dyDescent="0.35">
      <c r="A437" s="13" t="s">
        <v>564</v>
      </c>
      <c r="B437" s="14" t="s">
        <v>565</v>
      </c>
      <c r="C437" s="92" t="s">
        <v>564</v>
      </c>
      <c r="D437" s="93" t="s">
        <v>565</v>
      </c>
      <c r="E437" s="94" t="str">
        <f t="shared" si="57"/>
        <v>T006T006</v>
      </c>
      <c r="F437" s="95" t="s">
        <v>133</v>
      </c>
      <c r="G437" s="96">
        <v>47</v>
      </c>
      <c r="H437" s="1"/>
      <c r="I437" s="82">
        <v>0</v>
      </c>
      <c r="J437" s="82">
        <v>0</v>
      </c>
      <c r="K437" s="83">
        <v>0</v>
      </c>
      <c r="L437" s="82">
        <v>0</v>
      </c>
      <c r="M437" s="83">
        <v>0</v>
      </c>
      <c r="N437" s="82">
        <v>0</v>
      </c>
      <c r="O437" s="83">
        <v>0</v>
      </c>
      <c r="P437" s="82">
        <v>0</v>
      </c>
      <c r="Q437" s="83">
        <v>0</v>
      </c>
      <c r="R437" s="82">
        <v>0</v>
      </c>
      <c r="S437" s="83">
        <v>0</v>
      </c>
      <c r="T437" s="82">
        <v>0</v>
      </c>
      <c r="U437" s="83">
        <v>0</v>
      </c>
      <c r="V437" s="82">
        <v>0</v>
      </c>
      <c r="W437" s="83">
        <v>0</v>
      </c>
      <c r="X437" s="82">
        <v>0</v>
      </c>
      <c r="Y437" s="83">
        <v>0</v>
      </c>
      <c r="Z437" s="82">
        <v>0</v>
      </c>
      <c r="AA437" s="83">
        <v>0</v>
      </c>
      <c r="AB437" s="82">
        <v>0</v>
      </c>
      <c r="AC437" s="83">
        <v>0</v>
      </c>
      <c r="AD437" s="82">
        <f t="shared" si="50"/>
        <v>0</v>
      </c>
      <c r="AE437" s="83">
        <f t="shared" si="51"/>
        <v>0</v>
      </c>
      <c r="AF437" s="97">
        <f t="shared" si="52"/>
        <v>0</v>
      </c>
      <c r="AG437" s="97">
        <f t="shared" si="53"/>
        <v>0</v>
      </c>
      <c r="AH437" s="11"/>
      <c r="AI437" s="84">
        <f t="shared" si="54"/>
        <v>90.45</v>
      </c>
      <c r="AJ437" s="84">
        <f t="shared" si="55"/>
        <v>0</v>
      </c>
      <c r="AK437" s="98">
        <f t="shared" si="56"/>
        <v>1</v>
      </c>
    </row>
    <row r="438" spans="1:37" x14ac:dyDescent="0.35">
      <c r="A438" s="13" t="s">
        <v>566</v>
      </c>
      <c r="B438" s="14" t="s">
        <v>567</v>
      </c>
      <c r="C438" s="92" t="s">
        <v>566</v>
      </c>
      <c r="D438" s="93" t="s">
        <v>567</v>
      </c>
      <c r="E438" s="94" t="str">
        <f t="shared" si="57"/>
        <v>T082T082</v>
      </c>
      <c r="F438" s="95" t="s">
        <v>133</v>
      </c>
      <c r="G438" s="96">
        <v>47</v>
      </c>
      <c r="H438" s="1"/>
      <c r="I438" s="82">
        <v>0</v>
      </c>
      <c r="J438" s="82">
        <v>0</v>
      </c>
      <c r="K438" s="83">
        <v>0</v>
      </c>
      <c r="L438" s="82">
        <v>0</v>
      </c>
      <c r="M438" s="83">
        <v>0</v>
      </c>
      <c r="N438" s="82">
        <v>0</v>
      </c>
      <c r="O438" s="83">
        <v>0</v>
      </c>
      <c r="P438" s="82">
        <v>0</v>
      </c>
      <c r="Q438" s="83">
        <v>0</v>
      </c>
      <c r="R438" s="82">
        <v>0</v>
      </c>
      <c r="S438" s="83">
        <v>0</v>
      </c>
      <c r="T438" s="82">
        <v>0</v>
      </c>
      <c r="U438" s="83">
        <v>0</v>
      </c>
      <c r="V438" s="82">
        <v>0</v>
      </c>
      <c r="W438" s="83">
        <v>0</v>
      </c>
      <c r="X438" s="82">
        <v>0</v>
      </c>
      <c r="Y438" s="83">
        <v>0</v>
      </c>
      <c r="Z438" s="82">
        <v>0</v>
      </c>
      <c r="AA438" s="83">
        <v>0</v>
      </c>
      <c r="AB438" s="82">
        <v>0</v>
      </c>
      <c r="AC438" s="83">
        <v>0</v>
      </c>
      <c r="AD438" s="82">
        <f t="shared" si="50"/>
        <v>0</v>
      </c>
      <c r="AE438" s="83">
        <f t="shared" si="51"/>
        <v>0</v>
      </c>
      <c r="AF438" s="97">
        <f t="shared" si="52"/>
        <v>0</v>
      </c>
      <c r="AG438" s="97">
        <f t="shared" si="53"/>
        <v>0</v>
      </c>
      <c r="AH438" s="11"/>
      <c r="AI438" s="84">
        <f t="shared" si="54"/>
        <v>77.66</v>
      </c>
      <c r="AJ438" s="84">
        <f t="shared" si="55"/>
        <v>0</v>
      </c>
      <c r="AK438" s="98">
        <f t="shared" si="56"/>
        <v>1</v>
      </c>
    </row>
    <row r="439" spans="1:37" x14ac:dyDescent="0.35">
      <c r="A439" s="13" t="s">
        <v>568</v>
      </c>
      <c r="B439" s="14" t="s">
        <v>569</v>
      </c>
      <c r="C439" s="92" t="s">
        <v>568</v>
      </c>
      <c r="D439" s="93" t="s">
        <v>569</v>
      </c>
      <c r="E439" s="94" t="str">
        <f t="shared" si="57"/>
        <v>T169T169</v>
      </c>
      <c r="F439" s="95" t="s">
        <v>133</v>
      </c>
      <c r="G439" s="96">
        <v>47</v>
      </c>
      <c r="H439" s="1"/>
      <c r="I439" s="82">
        <v>446.87999999999994</v>
      </c>
      <c r="J439" s="82">
        <v>44.28</v>
      </c>
      <c r="K439" s="83">
        <v>-23.91</v>
      </c>
      <c r="L439" s="82">
        <v>149.57999999999998</v>
      </c>
      <c r="M439" s="83">
        <v>53.84</v>
      </c>
      <c r="N439" s="82">
        <v>0</v>
      </c>
      <c r="O439" s="83">
        <v>0</v>
      </c>
      <c r="P439" s="82">
        <v>270.70000000000005</v>
      </c>
      <c r="Q439" s="83">
        <v>278.82</v>
      </c>
      <c r="R439" s="82">
        <v>6</v>
      </c>
      <c r="S439" s="83">
        <v>14.94</v>
      </c>
      <c r="T439" s="82">
        <v>0</v>
      </c>
      <c r="U439" s="83">
        <v>0</v>
      </c>
      <c r="V439" s="82">
        <v>0</v>
      </c>
      <c r="W439" s="83">
        <v>0</v>
      </c>
      <c r="X439" s="82">
        <v>0</v>
      </c>
      <c r="Y439" s="83">
        <v>0</v>
      </c>
      <c r="Z439" s="82">
        <v>0</v>
      </c>
      <c r="AA439" s="83">
        <v>0</v>
      </c>
      <c r="AB439" s="82">
        <v>0</v>
      </c>
      <c r="AC439" s="83">
        <v>0</v>
      </c>
      <c r="AD439" s="82">
        <f t="shared" si="50"/>
        <v>323.69</v>
      </c>
      <c r="AE439" s="83">
        <f t="shared" si="51"/>
        <v>770.56999999999994</v>
      </c>
      <c r="AF439" s="97">
        <f t="shared" si="52"/>
        <v>323.69</v>
      </c>
      <c r="AG439" s="97">
        <f t="shared" si="53"/>
        <v>770.56999999999994</v>
      </c>
      <c r="AH439" s="11"/>
      <c r="AI439" s="84">
        <f t="shared" si="54"/>
        <v>1171.0899999999999</v>
      </c>
      <c r="AJ439" s="124">
        <f t="shared" si="55"/>
        <v>0.65800000000000003</v>
      </c>
      <c r="AK439" s="98">
        <f t="shared" si="56"/>
        <v>1</v>
      </c>
    </row>
    <row r="440" spans="1:37" x14ac:dyDescent="0.35">
      <c r="A440" s="13" t="s">
        <v>570</v>
      </c>
      <c r="B440" s="14" t="s">
        <v>571</v>
      </c>
      <c r="C440" s="92" t="s">
        <v>570</v>
      </c>
      <c r="D440" s="93" t="s">
        <v>571</v>
      </c>
      <c r="E440" s="94" t="str">
        <f t="shared" si="57"/>
        <v>T234T234</v>
      </c>
      <c r="F440" s="95" t="s">
        <v>133</v>
      </c>
      <c r="G440" s="96">
        <v>47</v>
      </c>
      <c r="H440" s="1"/>
      <c r="I440" s="82">
        <v>219.04999999999998</v>
      </c>
      <c r="J440" s="82">
        <v>32.450000000000003</v>
      </c>
      <c r="K440" s="83">
        <v>-17.52</v>
      </c>
      <c r="L440" s="82">
        <v>76.099999999999994</v>
      </c>
      <c r="M440" s="83">
        <v>27.4</v>
      </c>
      <c r="N440" s="82">
        <v>0</v>
      </c>
      <c r="O440" s="83">
        <v>0</v>
      </c>
      <c r="P440" s="82">
        <v>99.600000000000009</v>
      </c>
      <c r="Q440" s="83">
        <v>102.59</v>
      </c>
      <c r="R440" s="82">
        <v>0</v>
      </c>
      <c r="S440" s="83">
        <v>0</v>
      </c>
      <c r="T440" s="82">
        <v>0</v>
      </c>
      <c r="U440" s="83">
        <v>0</v>
      </c>
      <c r="V440" s="82">
        <v>0</v>
      </c>
      <c r="W440" s="83">
        <v>0</v>
      </c>
      <c r="X440" s="82">
        <v>219.04999999999998</v>
      </c>
      <c r="Y440" s="83">
        <v>15.33</v>
      </c>
      <c r="Z440" s="82">
        <v>0</v>
      </c>
      <c r="AA440" s="83">
        <v>0</v>
      </c>
      <c r="AB440" s="82">
        <v>0</v>
      </c>
      <c r="AC440" s="83">
        <v>0</v>
      </c>
      <c r="AD440" s="82">
        <f t="shared" si="50"/>
        <v>127.8</v>
      </c>
      <c r="AE440" s="83">
        <f t="shared" si="51"/>
        <v>346.84999999999997</v>
      </c>
      <c r="AF440" s="97">
        <f t="shared" si="52"/>
        <v>127.8</v>
      </c>
      <c r="AG440" s="97">
        <f t="shared" si="53"/>
        <v>346.84999999999997</v>
      </c>
      <c r="AH440" s="11"/>
      <c r="AI440" s="84">
        <f t="shared" si="54"/>
        <v>537.14</v>
      </c>
      <c r="AJ440" s="124">
        <f t="shared" si="55"/>
        <v>0.64570000000000005</v>
      </c>
      <c r="AK440" s="98">
        <f t="shared" si="56"/>
        <v>1</v>
      </c>
    </row>
    <row r="441" spans="1:37" x14ac:dyDescent="0.35">
      <c r="A441" s="130" t="s">
        <v>564</v>
      </c>
      <c r="B441" s="19" t="s">
        <v>565</v>
      </c>
      <c r="C441" s="101" t="s">
        <v>572</v>
      </c>
      <c r="D441" s="102" t="s">
        <v>573</v>
      </c>
      <c r="E441" s="103" t="str">
        <f t="shared" si="57"/>
        <v>U027T006</v>
      </c>
      <c r="F441" s="104" t="s">
        <v>133</v>
      </c>
      <c r="G441" s="105">
        <v>47</v>
      </c>
      <c r="H441" s="106"/>
      <c r="I441" s="107">
        <v>16.5</v>
      </c>
      <c r="J441" s="107">
        <v>0</v>
      </c>
      <c r="K441" s="108">
        <v>0</v>
      </c>
      <c r="L441" s="107">
        <v>0</v>
      </c>
      <c r="M441" s="108">
        <v>0</v>
      </c>
      <c r="N441" s="107">
        <v>16.5</v>
      </c>
      <c r="O441" s="108">
        <v>6.44</v>
      </c>
      <c r="P441" s="107">
        <v>9</v>
      </c>
      <c r="Q441" s="108">
        <v>9.27</v>
      </c>
      <c r="R441" s="107">
        <v>0</v>
      </c>
      <c r="S441" s="108">
        <v>0</v>
      </c>
      <c r="T441" s="107">
        <v>0</v>
      </c>
      <c r="U441" s="108">
        <v>0</v>
      </c>
      <c r="V441" s="107">
        <v>0</v>
      </c>
      <c r="W441" s="108">
        <v>0</v>
      </c>
      <c r="X441" s="107">
        <v>16.5</v>
      </c>
      <c r="Y441" s="108">
        <v>1.1599999999999999</v>
      </c>
      <c r="Z441" s="107">
        <v>0</v>
      </c>
      <c r="AA441" s="108">
        <v>0</v>
      </c>
      <c r="AB441" s="107">
        <v>0</v>
      </c>
      <c r="AC441" s="108">
        <v>0</v>
      </c>
      <c r="AD441" s="107">
        <f t="shared" si="50"/>
        <v>16.87</v>
      </c>
      <c r="AE441" s="108">
        <f t="shared" si="51"/>
        <v>33.370000000000005</v>
      </c>
      <c r="AF441" s="109">
        <f t="shared" si="52"/>
        <v>0</v>
      </c>
      <c r="AG441" s="109">
        <f t="shared" si="53"/>
        <v>0</v>
      </c>
      <c r="AH441" s="11"/>
      <c r="AI441" s="110">
        <f t="shared" si="54"/>
        <v>0</v>
      </c>
      <c r="AJ441" s="111">
        <f t="shared" si="55"/>
        <v>0.36890000000000001</v>
      </c>
      <c r="AK441" s="108">
        <f t="shared" si="56"/>
        <v>0</v>
      </c>
    </row>
    <row r="442" spans="1:37" x14ac:dyDescent="0.35">
      <c r="A442" s="130" t="s">
        <v>566</v>
      </c>
      <c r="B442" s="19" t="s">
        <v>567</v>
      </c>
      <c r="C442" s="101" t="s">
        <v>572</v>
      </c>
      <c r="D442" s="102" t="s">
        <v>573</v>
      </c>
      <c r="E442" s="103" t="str">
        <f t="shared" si="57"/>
        <v>U027T082</v>
      </c>
      <c r="F442" s="104" t="s">
        <v>133</v>
      </c>
      <c r="G442" s="105">
        <v>47</v>
      </c>
      <c r="H442" s="106"/>
      <c r="I442" s="107">
        <v>16.600000000000001</v>
      </c>
      <c r="J442" s="107">
        <v>0</v>
      </c>
      <c r="K442" s="108">
        <v>0</v>
      </c>
      <c r="L442" s="107">
        <v>0</v>
      </c>
      <c r="M442" s="108">
        <v>0</v>
      </c>
      <c r="N442" s="107">
        <v>16.600000000000001</v>
      </c>
      <c r="O442" s="108">
        <v>6.47</v>
      </c>
      <c r="P442" s="107">
        <v>5.2</v>
      </c>
      <c r="Q442" s="108">
        <v>5.36</v>
      </c>
      <c r="R442" s="107">
        <v>0</v>
      </c>
      <c r="S442" s="108">
        <v>0</v>
      </c>
      <c r="T442" s="107">
        <v>0</v>
      </c>
      <c r="U442" s="108">
        <v>0</v>
      </c>
      <c r="V442" s="107">
        <v>0</v>
      </c>
      <c r="W442" s="108">
        <v>0</v>
      </c>
      <c r="X442" s="107">
        <v>16.600000000000001</v>
      </c>
      <c r="Y442" s="108">
        <v>1.1599999999999999</v>
      </c>
      <c r="Z442" s="107">
        <v>0</v>
      </c>
      <c r="AA442" s="108">
        <v>0</v>
      </c>
      <c r="AB442" s="107">
        <v>0</v>
      </c>
      <c r="AC442" s="108">
        <v>0</v>
      </c>
      <c r="AD442" s="107">
        <f t="shared" si="50"/>
        <v>12.99</v>
      </c>
      <c r="AE442" s="108">
        <f t="shared" si="51"/>
        <v>29.590000000000003</v>
      </c>
      <c r="AF442" s="109">
        <f t="shared" si="52"/>
        <v>0</v>
      </c>
      <c r="AG442" s="109">
        <f t="shared" si="53"/>
        <v>0</v>
      </c>
      <c r="AH442" s="11"/>
      <c r="AI442" s="110">
        <f t="shared" si="54"/>
        <v>0</v>
      </c>
      <c r="AJ442" s="111">
        <f t="shared" si="55"/>
        <v>0.38100000000000001</v>
      </c>
      <c r="AK442" s="108">
        <f t="shared" si="56"/>
        <v>0</v>
      </c>
    </row>
    <row r="443" spans="1:37" x14ac:dyDescent="0.35">
      <c r="A443" s="130" t="s">
        <v>568</v>
      </c>
      <c r="B443" s="19" t="s">
        <v>569</v>
      </c>
      <c r="C443" s="101" t="s">
        <v>572</v>
      </c>
      <c r="D443" s="102" t="s">
        <v>573</v>
      </c>
      <c r="E443" s="103" t="str">
        <f t="shared" si="57"/>
        <v>U027T169</v>
      </c>
      <c r="F443" s="104" t="s">
        <v>133</v>
      </c>
      <c r="G443" s="105">
        <v>47</v>
      </c>
      <c r="H443" s="106"/>
      <c r="I443" s="107">
        <v>198.98</v>
      </c>
      <c r="J443" s="107">
        <v>0</v>
      </c>
      <c r="K443" s="108">
        <v>0</v>
      </c>
      <c r="L443" s="107">
        <v>0</v>
      </c>
      <c r="M443" s="108">
        <v>0</v>
      </c>
      <c r="N443" s="107">
        <v>198.98</v>
      </c>
      <c r="O443" s="108">
        <v>77.59</v>
      </c>
      <c r="P443" s="107">
        <v>97.15</v>
      </c>
      <c r="Q443" s="108">
        <v>100.06</v>
      </c>
      <c r="R443" s="107">
        <v>4</v>
      </c>
      <c r="S443" s="108">
        <v>9.9600000000000009</v>
      </c>
      <c r="T443" s="107">
        <v>0</v>
      </c>
      <c r="U443" s="108">
        <v>0</v>
      </c>
      <c r="V443" s="107">
        <v>0</v>
      </c>
      <c r="W443" s="108">
        <v>0</v>
      </c>
      <c r="X443" s="107">
        <v>198.98</v>
      </c>
      <c r="Y443" s="108">
        <v>13.93</v>
      </c>
      <c r="Z443" s="107">
        <v>0</v>
      </c>
      <c r="AA443" s="108">
        <v>0</v>
      </c>
      <c r="AB443" s="107">
        <v>0</v>
      </c>
      <c r="AC443" s="108">
        <v>0</v>
      </c>
      <c r="AD443" s="107">
        <f t="shared" si="50"/>
        <v>201.54000000000002</v>
      </c>
      <c r="AE443" s="108">
        <f t="shared" si="51"/>
        <v>400.52</v>
      </c>
      <c r="AF443" s="109">
        <f t="shared" si="52"/>
        <v>0</v>
      </c>
      <c r="AG443" s="109">
        <f t="shared" si="53"/>
        <v>0</v>
      </c>
      <c r="AH443" s="11"/>
      <c r="AI443" s="110">
        <f t="shared" si="54"/>
        <v>0</v>
      </c>
      <c r="AJ443" s="111">
        <f t="shared" si="55"/>
        <v>0.34200000000000003</v>
      </c>
      <c r="AK443" s="108">
        <f t="shared" si="56"/>
        <v>0</v>
      </c>
    </row>
    <row r="444" spans="1:37" x14ac:dyDescent="0.35">
      <c r="A444" s="130" t="s">
        <v>570</v>
      </c>
      <c r="B444" s="19" t="s">
        <v>571</v>
      </c>
      <c r="C444" s="101" t="s">
        <v>572</v>
      </c>
      <c r="D444" s="102" t="s">
        <v>573</v>
      </c>
      <c r="E444" s="103" t="str">
        <f t="shared" si="57"/>
        <v>U027T234</v>
      </c>
      <c r="F444" s="104" t="s">
        <v>133</v>
      </c>
      <c r="G444" s="105">
        <v>47</v>
      </c>
      <c r="H444" s="106"/>
      <c r="I444" s="107">
        <v>96.33</v>
      </c>
      <c r="J444" s="107">
        <v>0</v>
      </c>
      <c r="K444" s="108">
        <v>0</v>
      </c>
      <c r="L444" s="107">
        <v>0</v>
      </c>
      <c r="M444" s="108">
        <v>0</v>
      </c>
      <c r="N444" s="107">
        <v>96.33</v>
      </c>
      <c r="O444" s="108">
        <v>37.569999999999993</v>
      </c>
      <c r="P444" s="107">
        <v>48.2</v>
      </c>
      <c r="Q444" s="108">
        <v>49.65</v>
      </c>
      <c r="R444" s="107">
        <v>0</v>
      </c>
      <c r="S444" s="108">
        <v>0</v>
      </c>
      <c r="T444" s="107">
        <v>0</v>
      </c>
      <c r="U444" s="108">
        <v>0</v>
      </c>
      <c r="V444" s="107">
        <v>0</v>
      </c>
      <c r="W444" s="108">
        <v>0</v>
      </c>
      <c r="X444" s="107">
        <v>96.33</v>
      </c>
      <c r="Y444" s="108">
        <v>6.74</v>
      </c>
      <c r="Z444" s="107">
        <v>0</v>
      </c>
      <c r="AA444" s="108">
        <v>0</v>
      </c>
      <c r="AB444" s="107">
        <v>0</v>
      </c>
      <c r="AC444" s="108">
        <v>0</v>
      </c>
      <c r="AD444" s="107">
        <f t="shared" si="50"/>
        <v>93.96</v>
      </c>
      <c r="AE444" s="108">
        <f t="shared" si="51"/>
        <v>190.29</v>
      </c>
      <c r="AF444" s="109">
        <f t="shared" si="52"/>
        <v>0</v>
      </c>
      <c r="AG444" s="109">
        <f t="shared" si="53"/>
        <v>0</v>
      </c>
      <c r="AH444" s="11"/>
      <c r="AI444" s="110">
        <f t="shared" si="54"/>
        <v>0</v>
      </c>
      <c r="AJ444" s="111">
        <f t="shared" si="55"/>
        <v>0.3543</v>
      </c>
      <c r="AK444" s="108">
        <f t="shared" si="56"/>
        <v>0</v>
      </c>
    </row>
    <row r="445" spans="1:37" x14ac:dyDescent="0.35">
      <c r="A445" s="131" t="s">
        <v>572</v>
      </c>
      <c r="B445" s="132" t="s">
        <v>574</v>
      </c>
      <c r="C445" s="133" t="s">
        <v>572</v>
      </c>
      <c r="D445" s="134" t="s">
        <v>574</v>
      </c>
      <c r="E445" s="135" t="str">
        <f t="shared" si="57"/>
        <v>U027U027</v>
      </c>
      <c r="F445" s="136" t="s">
        <v>133</v>
      </c>
      <c r="G445" s="137">
        <v>47</v>
      </c>
      <c r="H445" s="1"/>
      <c r="I445" s="138">
        <v>0</v>
      </c>
      <c r="J445" s="138">
        <v>0</v>
      </c>
      <c r="K445" s="139">
        <v>0</v>
      </c>
      <c r="L445" s="138">
        <v>0</v>
      </c>
      <c r="M445" s="139">
        <v>0</v>
      </c>
      <c r="N445" s="138">
        <v>0</v>
      </c>
      <c r="O445" s="139">
        <v>0</v>
      </c>
      <c r="P445" s="138">
        <v>0</v>
      </c>
      <c r="Q445" s="139">
        <v>0</v>
      </c>
      <c r="R445" s="138">
        <v>0</v>
      </c>
      <c r="S445" s="139">
        <v>0</v>
      </c>
      <c r="T445" s="138">
        <v>0</v>
      </c>
      <c r="U445" s="139">
        <v>0</v>
      </c>
      <c r="V445" s="138">
        <v>0</v>
      </c>
      <c r="W445" s="139">
        <v>0</v>
      </c>
      <c r="X445" s="138">
        <v>0</v>
      </c>
      <c r="Y445" s="139">
        <v>0</v>
      </c>
      <c r="Z445" s="138">
        <v>0</v>
      </c>
      <c r="AA445" s="139">
        <v>0</v>
      </c>
      <c r="AB445" s="138">
        <v>0</v>
      </c>
      <c r="AC445" s="139">
        <v>0</v>
      </c>
      <c r="AD445" s="138">
        <f t="shared" si="50"/>
        <v>0</v>
      </c>
      <c r="AE445" s="139">
        <f t="shared" si="51"/>
        <v>0</v>
      </c>
      <c r="AF445" s="140">
        <f t="shared" si="52"/>
        <v>325.36</v>
      </c>
      <c r="AG445" s="140">
        <f t="shared" si="53"/>
        <v>653.77</v>
      </c>
      <c r="AH445" s="11"/>
      <c r="AI445" s="141">
        <f t="shared" si="54"/>
        <v>0</v>
      </c>
      <c r="AJ445" s="141">
        <f t="shared" si="55"/>
        <v>0</v>
      </c>
      <c r="AK445" s="139">
        <f t="shared" si="56"/>
        <v>0</v>
      </c>
    </row>
    <row r="446" spans="1:37" x14ac:dyDescent="0.35">
      <c r="A446" s="130" t="s">
        <v>564</v>
      </c>
      <c r="B446" s="19" t="s">
        <v>565</v>
      </c>
      <c r="C446" s="101" t="s">
        <v>575</v>
      </c>
      <c r="D446" s="102" t="s">
        <v>576</v>
      </c>
      <c r="E446" s="103" t="str">
        <f t="shared" si="57"/>
        <v>U095T006</v>
      </c>
      <c r="F446" s="104" t="s">
        <v>133</v>
      </c>
      <c r="G446" s="105">
        <v>47</v>
      </c>
      <c r="H446" s="1"/>
      <c r="I446" s="107">
        <v>24.689999999999998</v>
      </c>
      <c r="J446" s="107">
        <v>2</v>
      </c>
      <c r="K446" s="108">
        <v>-1.08</v>
      </c>
      <c r="L446" s="107">
        <v>10.18</v>
      </c>
      <c r="M446" s="108">
        <v>3.66</v>
      </c>
      <c r="N446" s="107">
        <v>0</v>
      </c>
      <c r="O446" s="108">
        <v>0</v>
      </c>
      <c r="P446" s="107">
        <v>17.850000000000001</v>
      </c>
      <c r="Q446" s="108">
        <v>18.39</v>
      </c>
      <c r="R446" s="107">
        <v>0</v>
      </c>
      <c r="S446" s="108">
        <v>0</v>
      </c>
      <c r="T446" s="107">
        <v>24.689999999999998</v>
      </c>
      <c r="U446" s="108">
        <v>3.7</v>
      </c>
      <c r="V446" s="107">
        <v>0</v>
      </c>
      <c r="W446" s="108">
        <v>0</v>
      </c>
      <c r="X446" s="107">
        <v>0</v>
      </c>
      <c r="Y446" s="108">
        <v>0</v>
      </c>
      <c r="Z446" s="107">
        <v>0</v>
      </c>
      <c r="AA446" s="108">
        <v>3.2</v>
      </c>
      <c r="AB446" s="107">
        <v>0</v>
      </c>
      <c r="AC446" s="108">
        <v>4.5199999999999996</v>
      </c>
      <c r="AD446" s="107">
        <f t="shared" si="50"/>
        <v>32.39</v>
      </c>
      <c r="AE446" s="108">
        <f t="shared" si="51"/>
        <v>57.08</v>
      </c>
      <c r="AF446" s="109">
        <f t="shared" si="52"/>
        <v>0</v>
      </c>
      <c r="AG446" s="109">
        <f t="shared" si="53"/>
        <v>0</v>
      </c>
      <c r="AH446" s="11"/>
      <c r="AI446" s="110">
        <f t="shared" si="54"/>
        <v>0</v>
      </c>
      <c r="AJ446" s="111">
        <f t="shared" si="55"/>
        <v>0.63109999999999999</v>
      </c>
      <c r="AK446" s="108">
        <f t="shared" si="56"/>
        <v>0</v>
      </c>
    </row>
    <row r="447" spans="1:37" x14ac:dyDescent="0.35">
      <c r="A447" s="130" t="s">
        <v>566</v>
      </c>
      <c r="B447" s="19" t="s">
        <v>567</v>
      </c>
      <c r="C447" s="101" t="s">
        <v>575</v>
      </c>
      <c r="D447" s="102" t="s">
        <v>576</v>
      </c>
      <c r="E447" s="103" t="str">
        <f t="shared" si="57"/>
        <v>U095T082</v>
      </c>
      <c r="F447" s="104" t="s">
        <v>133</v>
      </c>
      <c r="G447" s="105">
        <v>47</v>
      </c>
      <c r="H447" s="1"/>
      <c r="I447" s="107">
        <v>26.34</v>
      </c>
      <c r="J447" s="107">
        <v>4.5</v>
      </c>
      <c r="K447" s="108">
        <v>-2.4300000000000002</v>
      </c>
      <c r="L447" s="107">
        <v>7.52</v>
      </c>
      <c r="M447" s="108">
        <v>2.71</v>
      </c>
      <c r="N447" s="107">
        <v>0</v>
      </c>
      <c r="O447" s="108">
        <v>0</v>
      </c>
      <c r="P447" s="107">
        <v>9</v>
      </c>
      <c r="Q447" s="108">
        <v>9.27</v>
      </c>
      <c r="R447" s="107">
        <v>0</v>
      </c>
      <c r="S447" s="108">
        <v>0</v>
      </c>
      <c r="T447" s="107">
        <v>26.34</v>
      </c>
      <c r="U447" s="108">
        <v>3.95</v>
      </c>
      <c r="V447" s="107">
        <v>0</v>
      </c>
      <c r="W447" s="108">
        <v>0</v>
      </c>
      <c r="X447" s="107">
        <v>0</v>
      </c>
      <c r="Y447" s="108">
        <v>0</v>
      </c>
      <c r="Z447" s="107">
        <v>0</v>
      </c>
      <c r="AA447" s="108">
        <v>3.41</v>
      </c>
      <c r="AB447" s="107">
        <v>0</v>
      </c>
      <c r="AC447" s="108">
        <v>4.82</v>
      </c>
      <c r="AD447" s="107">
        <f t="shared" si="50"/>
        <v>21.73</v>
      </c>
      <c r="AE447" s="108">
        <f t="shared" si="51"/>
        <v>48.07</v>
      </c>
      <c r="AF447" s="109">
        <f t="shared" si="52"/>
        <v>0</v>
      </c>
      <c r="AG447" s="109">
        <f t="shared" si="53"/>
        <v>0</v>
      </c>
      <c r="AH447" s="11"/>
      <c r="AI447" s="110">
        <f t="shared" si="54"/>
        <v>0</v>
      </c>
      <c r="AJ447" s="111">
        <f t="shared" si="55"/>
        <v>0.61899999999999999</v>
      </c>
      <c r="AK447" s="108">
        <f t="shared" si="56"/>
        <v>0</v>
      </c>
    </row>
    <row r="448" spans="1:37" x14ac:dyDescent="0.35">
      <c r="A448" s="142" t="s">
        <v>575</v>
      </c>
      <c r="B448" s="143" t="s">
        <v>577</v>
      </c>
      <c r="C448" s="144" t="s">
        <v>575</v>
      </c>
      <c r="D448" s="145" t="s">
        <v>576</v>
      </c>
      <c r="E448" s="146" t="str">
        <f t="shared" si="57"/>
        <v>U095U095</v>
      </c>
      <c r="F448" s="147" t="s">
        <v>133</v>
      </c>
      <c r="G448" s="148">
        <v>47</v>
      </c>
      <c r="H448" s="1"/>
      <c r="I448" s="149">
        <v>0</v>
      </c>
      <c r="J448" s="149">
        <v>0</v>
      </c>
      <c r="K448" s="150">
        <v>0</v>
      </c>
      <c r="L448" s="149">
        <v>0</v>
      </c>
      <c r="M448" s="150">
        <v>0</v>
      </c>
      <c r="N448" s="149">
        <v>0</v>
      </c>
      <c r="O448" s="150">
        <v>0</v>
      </c>
      <c r="P448" s="149">
        <v>0</v>
      </c>
      <c r="Q448" s="150">
        <v>0</v>
      </c>
      <c r="R448" s="149">
        <v>0</v>
      </c>
      <c r="S448" s="150">
        <v>0</v>
      </c>
      <c r="T448" s="149">
        <v>0</v>
      </c>
      <c r="U448" s="150">
        <v>0</v>
      </c>
      <c r="V448" s="149">
        <v>0</v>
      </c>
      <c r="W448" s="150">
        <v>0</v>
      </c>
      <c r="X448" s="149">
        <v>0</v>
      </c>
      <c r="Y448" s="150">
        <v>0</v>
      </c>
      <c r="Z448" s="149">
        <v>31.5</v>
      </c>
      <c r="AA448" s="150">
        <v>0</v>
      </c>
      <c r="AB448" s="149">
        <v>133.5</v>
      </c>
      <c r="AC448" s="150">
        <v>0</v>
      </c>
      <c r="AD448" s="149">
        <f t="shared" si="50"/>
        <v>0</v>
      </c>
      <c r="AE448" s="150">
        <f t="shared" si="51"/>
        <v>0</v>
      </c>
      <c r="AF448" s="151">
        <f t="shared" si="52"/>
        <v>54.120000000000005</v>
      </c>
      <c r="AG448" s="151">
        <f t="shared" si="53"/>
        <v>105.15</v>
      </c>
      <c r="AH448" s="11"/>
      <c r="AI448" s="152">
        <f t="shared" si="54"/>
        <v>0</v>
      </c>
      <c r="AJ448" s="152">
        <f t="shared" si="55"/>
        <v>0</v>
      </c>
      <c r="AK448" s="150">
        <f t="shared" si="56"/>
        <v>0</v>
      </c>
    </row>
    <row r="449" spans="1:37" x14ac:dyDescent="0.35">
      <c r="A449" s="13" t="s">
        <v>578</v>
      </c>
      <c r="B449" s="14" t="s">
        <v>579</v>
      </c>
      <c r="C449" s="92" t="s">
        <v>578</v>
      </c>
      <c r="D449" s="93" t="s">
        <v>579</v>
      </c>
      <c r="E449" s="94" t="str">
        <f t="shared" si="57"/>
        <v>T027T027</v>
      </c>
      <c r="F449" s="95" t="s">
        <v>133</v>
      </c>
      <c r="G449" s="96">
        <v>48</v>
      </c>
      <c r="H449" s="1"/>
      <c r="I449" s="82">
        <v>0</v>
      </c>
      <c r="J449" s="82">
        <v>0</v>
      </c>
      <c r="K449" s="83">
        <v>0</v>
      </c>
      <c r="L449" s="82">
        <v>0</v>
      </c>
      <c r="M449" s="83">
        <v>0</v>
      </c>
      <c r="N449" s="82">
        <v>0</v>
      </c>
      <c r="O449" s="83">
        <v>0</v>
      </c>
      <c r="P449" s="82">
        <v>0</v>
      </c>
      <c r="Q449" s="83">
        <v>0</v>
      </c>
      <c r="R449" s="82">
        <v>0</v>
      </c>
      <c r="S449" s="83">
        <v>0</v>
      </c>
      <c r="T449" s="82">
        <v>0</v>
      </c>
      <c r="U449" s="83">
        <v>0</v>
      </c>
      <c r="V449" s="82">
        <v>0</v>
      </c>
      <c r="W449" s="83">
        <v>0</v>
      </c>
      <c r="X449" s="82">
        <v>0</v>
      </c>
      <c r="Y449" s="83">
        <v>0</v>
      </c>
      <c r="Z449" s="82">
        <v>0</v>
      </c>
      <c r="AA449" s="83">
        <v>0</v>
      </c>
      <c r="AB449" s="82">
        <v>0</v>
      </c>
      <c r="AC449" s="83">
        <v>0</v>
      </c>
      <c r="AD449" s="82">
        <f t="shared" si="50"/>
        <v>0</v>
      </c>
      <c r="AE449" s="83">
        <f t="shared" si="51"/>
        <v>0</v>
      </c>
      <c r="AF449" s="97">
        <f t="shared" si="52"/>
        <v>0</v>
      </c>
      <c r="AG449" s="97">
        <f t="shared" si="53"/>
        <v>0</v>
      </c>
      <c r="AH449" s="11"/>
      <c r="AI449" s="84">
        <f t="shared" si="54"/>
        <v>2706.55</v>
      </c>
      <c r="AJ449" s="84">
        <f t="shared" si="55"/>
        <v>0</v>
      </c>
      <c r="AK449" s="98">
        <f t="shared" si="56"/>
        <v>1</v>
      </c>
    </row>
    <row r="450" spans="1:37" x14ac:dyDescent="0.35">
      <c r="A450" s="13" t="s">
        <v>580</v>
      </c>
      <c r="B450" s="14" t="s">
        <v>581</v>
      </c>
      <c r="C450" s="92" t="s">
        <v>580</v>
      </c>
      <c r="D450" s="93" t="s">
        <v>581</v>
      </c>
      <c r="E450" s="94" t="str">
        <f t="shared" si="57"/>
        <v>T061T061</v>
      </c>
      <c r="F450" s="95" t="s">
        <v>133</v>
      </c>
      <c r="G450" s="96">
        <v>48</v>
      </c>
      <c r="H450" s="1"/>
      <c r="I450" s="82">
        <v>0</v>
      </c>
      <c r="J450" s="82">
        <v>0</v>
      </c>
      <c r="K450" s="83">
        <v>0</v>
      </c>
      <c r="L450" s="82">
        <v>0</v>
      </c>
      <c r="M450" s="83">
        <v>0</v>
      </c>
      <c r="N450" s="82">
        <v>0</v>
      </c>
      <c r="O450" s="83">
        <v>0</v>
      </c>
      <c r="P450" s="82">
        <v>0</v>
      </c>
      <c r="Q450" s="83">
        <v>0</v>
      </c>
      <c r="R450" s="82">
        <v>0</v>
      </c>
      <c r="S450" s="83">
        <v>0</v>
      </c>
      <c r="T450" s="82">
        <v>0</v>
      </c>
      <c r="U450" s="83">
        <v>0</v>
      </c>
      <c r="V450" s="82">
        <v>0</v>
      </c>
      <c r="W450" s="83">
        <v>0</v>
      </c>
      <c r="X450" s="82">
        <v>0</v>
      </c>
      <c r="Y450" s="83">
        <v>0</v>
      </c>
      <c r="Z450" s="82">
        <v>0</v>
      </c>
      <c r="AA450" s="83">
        <v>0</v>
      </c>
      <c r="AB450" s="82">
        <v>0</v>
      </c>
      <c r="AC450" s="83">
        <v>0</v>
      </c>
      <c r="AD450" s="82">
        <f t="shared" si="50"/>
        <v>0</v>
      </c>
      <c r="AE450" s="83">
        <f t="shared" si="51"/>
        <v>0</v>
      </c>
      <c r="AF450" s="97">
        <f t="shared" si="52"/>
        <v>0</v>
      </c>
      <c r="AG450" s="97">
        <f t="shared" si="53"/>
        <v>0</v>
      </c>
      <c r="AH450" s="11"/>
      <c r="AI450" s="84">
        <f t="shared" si="54"/>
        <v>310.13</v>
      </c>
      <c r="AJ450" s="84">
        <f t="shared" si="55"/>
        <v>0</v>
      </c>
      <c r="AK450" s="98">
        <f t="shared" si="56"/>
        <v>1</v>
      </c>
    </row>
    <row r="451" spans="1:37" x14ac:dyDescent="0.35">
      <c r="A451" s="13" t="s">
        <v>582</v>
      </c>
      <c r="B451" s="14" t="s">
        <v>583</v>
      </c>
      <c r="C451" s="92" t="s">
        <v>582</v>
      </c>
      <c r="D451" s="93" t="s">
        <v>583</v>
      </c>
      <c r="E451" s="94" t="str">
        <f t="shared" si="57"/>
        <v>T089T089</v>
      </c>
      <c r="F451" s="95" t="s">
        <v>133</v>
      </c>
      <c r="G451" s="96">
        <v>48</v>
      </c>
      <c r="H451" s="1"/>
      <c r="I451" s="82">
        <v>0</v>
      </c>
      <c r="J451" s="82">
        <v>0</v>
      </c>
      <c r="K451" s="83">
        <v>0</v>
      </c>
      <c r="L451" s="82">
        <v>0</v>
      </c>
      <c r="M451" s="83">
        <v>0</v>
      </c>
      <c r="N451" s="82">
        <v>0</v>
      </c>
      <c r="O451" s="83">
        <v>0</v>
      </c>
      <c r="P451" s="82">
        <v>0</v>
      </c>
      <c r="Q451" s="83">
        <v>0</v>
      </c>
      <c r="R451" s="82">
        <v>0</v>
      </c>
      <c r="S451" s="83">
        <v>0</v>
      </c>
      <c r="T451" s="82">
        <v>0</v>
      </c>
      <c r="U451" s="83">
        <v>0</v>
      </c>
      <c r="V451" s="82">
        <v>0</v>
      </c>
      <c r="W451" s="83">
        <v>0</v>
      </c>
      <c r="X451" s="82">
        <v>0</v>
      </c>
      <c r="Y451" s="83">
        <v>0</v>
      </c>
      <c r="Z451" s="82">
        <v>0</v>
      </c>
      <c r="AA451" s="83">
        <v>0</v>
      </c>
      <c r="AB451" s="82">
        <v>0</v>
      </c>
      <c r="AC451" s="83">
        <v>0</v>
      </c>
      <c r="AD451" s="82">
        <f t="shared" si="50"/>
        <v>0</v>
      </c>
      <c r="AE451" s="83">
        <f t="shared" si="51"/>
        <v>0</v>
      </c>
      <c r="AF451" s="97">
        <f t="shared" si="52"/>
        <v>0</v>
      </c>
      <c r="AG451" s="97">
        <f t="shared" si="53"/>
        <v>0</v>
      </c>
      <c r="AH451" s="11"/>
      <c r="AI451" s="84">
        <f t="shared" si="54"/>
        <v>400.62</v>
      </c>
      <c r="AJ451" s="84">
        <f t="shared" si="55"/>
        <v>0</v>
      </c>
      <c r="AK451" s="98">
        <f t="shared" si="56"/>
        <v>1</v>
      </c>
    </row>
    <row r="452" spans="1:37" x14ac:dyDescent="0.35">
      <c r="A452" s="13" t="s">
        <v>584</v>
      </c>
      <c r="B452" s="14" t="s">
        <v>585</v>
      </c>
      <c r="C452" s="92" t="s">
        <v>584</v>
      </c>
      <c r="D452" s="93" t="s">
        <v>585</v>
      </c>
      <c r="E452" s="94" t="str">
        <f t="shared" si="57"/>
        <v>T161T161</v>
      </c>
      <c r="F452" s="95" t="s">
        <v>133</v>
      </c>
      <c r="G452" s="96">
        <v>48</v>
      </c>
      <c r="H452" s="1"/>
      <c r="I452" s="82">
        <v>0</v>
      </c>
      <c r="J452" s="82">
        <v>0</v>
      </c>
      <c r="K452" s="83">
        <v>0</v>
      </c>
      <c r="L452" s="82">
        <v>0</v>
      </c>
      <c r="M452" s="83">
        <v>0</v>
      </c>
      <c r="N452" s="82">
        <v>0</v>
      </c>
      <c r="O452" s="83">
        <v>0</v>
      </c>
      <c r="P452" s="82">
        <v>0</v>
      </c>
      <c r="Q452" s="83">
        <v>0</v>
      </c>
      <c r="R452" s="82">
        <v>0</v>
      </c>
      <c r="S452" s="83">
        <v>0</v>
      </c>
      <c r="T452" s="82">
        <v>0</v>
      </c>
      <c r="U452" s="83">
        <v>0</v>
      </c>
      <c r="V452" s="82">
        <v>0</v>
      </c>
      <c r="W452" s="83">
        <v>0</v>
      </c>
      <c r="X452" s="82">
        <v>0</v>
      </c>
      <c r="Y452" s="83">
        <v>0</v>
      </c>
      <c r="Z452" s="82">
        <v>0</v>
      </c>
      <c r="AA452" s="83">
        <v>0</v>
      </c>
      <c r="AB452" s="82">
        <v>0</v>
      </c>
      <c r="AC452" s="83">
        <v>0</v>
      </c>
      <c r="AD452" s="82">
        <f t="shared" si="50"/>
        <v>0</v>
      </c>
      <c r="AE452" s="83">
        <f t="shared" si="51"/>
        <v>0</v>
      </c>
      <c r="AF452" s="97">
        <f t="shared" si="52"/>
        <v>0</v>
      </c>
      <c r="AG452" s="97">
        <f t="shared" si="53"/>
        <v>0</v>
      </c>
      <c r="AH452" s="11"/>
      <c r="AI452" s="84">
        <f t="shared" si="54"/>
        <v>389.70000000000005</v>
      </c>
      <c r="AJ452" s="84">
        <f t="shared" si="55"/>
        <v>0</v>
      </c>
      <c r="AK452" s="98">
        <f t="shared" si="56"/>
        <v>1</v>
      </c>
    </row>
    <row r="453" spans="1:37" x14ac:dyDescent="0.35">
      <c r="A453" s="13" t="s">
        <v>586</v>
      </c>
      <c r="B453" s="14" t="s">
        <v>587</v>
      </c>
      <c r="C453" s="92" t="s">
        <v>586</v>
      </c>
      <c r="D453" s="93" t="s">
        <v>587</v>
      </c>
      <c r="E453" s="94" t="str">
        <f t="shared" si="57"/>
        <v>T214T214</v>
      </c>
      <c r="F453" s="95" t="s">
        <v>133</v>
      </c>
      <c r="G453" s="96">
        <v>48</v>
      </c>
      <c r="H453" s="1"/>
      <c r="I453" s="82">
        <v>309.51</v>
      </c>
      <c r="J453" s="82">
        <v>30.5</v>
      </c>
      <c r="K453" s="83">
        <v>-16.47</v>
      </c>
      <c r="L453" s="82">
        <v>64.5</v>
      </c>
      <c r="M453" s="83">
        <v>23.22</v>
      </c>
      <c r="N453" s="82">
        <v>90.85</v>
      </c>
      <c r="O453" s="83">
        <v>35.43</v>
      </c>
      <c r="P453" s="82">
        <v>102.45</v>
      </c>
      <c r="Q453" s="83">
        <v>105.52</v>
      </c>
      <c r="R453" s="82">
        <v>0</v>
      </c>
      <c r="S453" s="83">
        <v>0</v>
      </c>
      <c r="T453" s="82">
        <v>0</v>
      </c>
      <c r="U453" s="83">
        <v>0</v>
      </c>
      <c r="V453" s="82">
        <v>0</v>
      </c>
      <c r="W453" s="83">
        <v>0</v>
      </c>
      <c r="X453" s="82">
        <v>0</v>
      </c>
      <c r="Y453" s="83">
        <v>0</v>
      </c>
      <c r="Z453" s="82">
        <v>0</v>
      </c>
      <c r="AA453" s="83">
        <v>0</v>
      </c>
      <c r="AB453" s="82">
        <v>0</v>
      </c>
      <c r="AC453" s="83">
        <v>0</v>
      </c>
      <c r="AD453" s="82">
        <f t="shared" si="50"/>
        <v>147.69999999999999</v>
      </c>
      <c r="AE453" s="83">
        <f t="shared" si="51"/>
        <v>457.21</v>
      </c>
      <c r="AF453" s="97">
        <f t="shared" si="52"/>
        <v>147.69999999999999</v>
      </c>
      <c r="AG453" s="97">
        <f t="shared" si="53"/>
        <v>457.21</v>
      </c>
      <c r="AH453" s="11"/>
      <c r="AI453" s="84">
        <f t="shared" si="54"/>
        <v>457.21</v>
      </c>
      <c r="AJ453" s="124">
        <f t="shared" si="55"/>
        <v>1</v>
      </c>
      <c r="AK453" s="98">
        <f t="shared" si="56"/>
        <v>1</v>
      </c>
    </row>
    <row r="454" spans="1:37" x14ac:dyDescent="0.35">
      <c r="A454" s="130" t="s">
        <v>578</v>
      </c>
      <c r="B454" s="19" t="s">
        <v>579</v>
      </c>
      <c r="C454" s="101" t="s">
        <v>588</v>
      </c>
      <c r="D454" s="102" t="s">
        <v>589</v>
      </c>
      <c r="E454" s="103" t="str">
        <f t="shared" si="57"/>
        <v>U096T027</v>
      </c>
      <c r="F454" s="104" t="s">
        <v>133</v>
      </c>
      <c r="G454" s="105">
        <v>48</v>
      </c>
      <c r="H454" s="106"/>
      <c r="I454" s="107">
        <v>1442.23</v>
      </c>
      <c r="J454" s="107">
        <v>134.03</v>
      </c>
      <c r="K454" s="108">
        <v>-72.38</v>
      </c>
      <c r="L454" s="107">
        <v>297.26</v>
      </c>
      <c r="M454" s="108">
        <v>107.00999999999999</v>
      </c>
      <c r="N454" s="107">
        <v>431.69</v>
      </c>
      <c r="O454" s="108">
        <v>168.37</v>
      </c>
      <c r="P454" s="107">
        <v>861.18000000000018</v>
      </c>
      <c r="Q454" s="108">
        <v>887.02</v>
      </c>
      <c r="R454" s="107">
        <v>70</v>
      </c>
      <c r="S454" s="108">
        <v>174.3</v>
      </c>
      <c r="T454" s="107">
        <v>0</v>
      </c>
      <c r="U454" s="108">
        <v>0</v>
      </c>
      <c r="V454" s="107">
        <v>0</v>
      </c>
      <c r="W454" s="108">
        <v>0</v>
      </c>
      <c r="X454" s="107">
        <v>0</v>
      </c>
      <c r="Y454" s="108">
        <v>0</v>
      </c>
      <c r="Z454" s="107">
        <v>0</v>
      </c>
      <c r="AA454" s="108">
        <v>0</v>
      </c>
      <c r="AB454" s="107">
        <v>0</v>
      </c>
      <c r="AC454" s="108">
        <v>0</v>
      </c>
      <c r="AD454" s="107">
        <f t="shared" si="50"/>
        <v>1264.32</v>
      </c>
      <c r="AE454" s="108">
        <f t="shared" si="51"/>
        <v>2706.55</v>
      </c>
      <c r="AF454" s="109">
        <f t="shared" si="52"/>
        <v>0</v>
      </c>
      <c r="AG454" s="109">
        <f t="shared" si="53"/>
        <v>0</v>
      </c>
      <c r="AH454" s="11"/>
      <c r="AI454" s="110">
        <f t="shared" si="54"/>
        <v>0</v>
      </c>
      <c r="AJ454" s="111">
        <f t="shared" si="55"/>
        <v>1</v>
      </c>
      <c r="AK454" s="108">
        <f t="shared" si="56"/>
        <v>0</v>
      </c>
    </row>
    <row r="455" spans="1:37" x14ac:dyDescent="0.35">
      <c r="A455" s="130" t="s">
        <v>580</v>
      </c>
      <c r="B455" s="19" t="s">
        <v>581</v>
      </c>
      <c r="C455" s="101" t="s">
        <v>588</v>
      </c>
      <c r="D455" s="102" t="s">
        <v>589</v>
      </c>
      <c r="E455" s="103" t="str">
        <f t="shared" si="57"/>
        <v>U096T061</v>
      </c>
      <c r="F455" s="104" t="s">
        <v>133</v>
      </c>
      <c r="G455" s="105">
        <v>48</v>
      </c>
      <c r="H455" s="106"/>
      <c r="I455" s="107">
        <v>224.10000000000002</v>
      </c>
      <c r="J455" s="107">
        <v>25.65</v>
      </c>
      <c r="K455" s="108">
        <v>-13.85</v>
      </c>
      <c r="L455" s="107">
        <v>37.9</v>
      </c>
      <c r="M455" s="108">
        <v>13.64</v>
      </c>
      <c r="N455" s="107">
        <v>60</v>
      </c>
      <c r="O455" s="108">
        <v>23.41</v>
      </c>
      <c r="P455" s="107">
        <v>61</v>
      </c>
      <c r="Q455" s="108">
        <v>62.83</v>
      </c>
      <c r="R455" s="107">
        <v>0</v>
      </c>
      <c r="S455" s="108">
        <v>0</v>
      </c>
      <c r="T455" s="107">
        <v>0</v>
      </c>
      <c r="U455" s="108">
        <v>0</v>
      </c>
      <c r="V455" s="107">
        <v>0</v>
      </c>
      <c r="W455" s="108">
        <v>0</v>
      </c>
      <c r="X455" s="107">
        <v>0</v>
      </c>
      <c r="Y455" s="108">
        <v>0</v>
      </c>
      <c r="Z455" s="107">
        <v>0</v>
      </c>
      <c r="AA455" s="108">
        <v>0</v>
      </c>
      <c r="AB455" s="107">
        <v>0</v>
      </c>
      <c r="AC455" s="108">
        <v>0</v>
      </c>
      <c r="AD455" s="107">
        <f t="shared" si="50"/>
        <v>86.03</v>
      </c>
      <c r="AE455" s="108">
        <f t="shared" si="51"/>
        <v>310.13</v>
      </c>
      <c r="AF455" s="109">
        <f t="shared" si="52"/>
        <v>0</v>
      </c>
      <c r="AG455" s="109">
        <f t="shared" si="53"/>
        <v>0</v>
      </c>
      <c r="AH455" s="11"/>
      <c r="AI455" s="110">
        <f t="shared" si="54"/>
        <v>0</v>
      </c>
      <c r="AJ455" s="111">
        <f t="shared" si="55"/>
        <v>1</v>
      </c>
      <c r="AK455" s="108">
        <f t="shared" si="56"/>
        <v>0</v>
      </c>
    </row>
    <row r="456" spans="1:37" x14ac:dyDescent="0.35">
      <c r="A456" s="130" t="s">
        <v>582</v>
      </c>
      <c r="B456" s="19" t="s">
        <v>583</v>
      </c>
      <c r="C456" s="101" t="s">
        <v>588</v>
      </c>
      <c r="D456" s="102" t="s">
        <v>589</v>
      </c>
      <c r="E456" s="103" t="str">
        <f t="shared" si="57"/>
        <v>U096T089</v>
      </c>
      <c r="F456" s="104" t="s">
        <v>133</v>
      </c>
      <c r="G456" s="105">
        <v>48</v>
      </c>
      <c r="H456" s="106"/>
      <c r="I456" s="107">
        <v>249.76</v>
      </c>
      <c r="J456" s="107">
        <v>22.62</v>
      </c>
      <c r="K456" s="108">
        <v>-12.21</v>
      </c>
      <c r="L456" s="107">
        <v>46.15</v>
      </c>
      <c r="M456" s="108">
        <v>16.61</v>
      </c>
      <c r="N456" s="107">
        <v>69.45</v>
      </c>
      <c r="O456" s="108">
        <v>27.09</v>
      </c>
      <c r="P456" s="107">
        <v>115.89</v>
      </c>
      <c r="Q456" s="108">
        <v>119.37</v>
      </c>
      <c r="R456" s="107">
        <v>0</v>
      </c>
      <c r="S456" s="108">
        <v>0</v>
      </c>
      <c r="T456" s="107">
        <v>0</v>
      </c>
      <c r="U456" s="108">
        <v>0</v>
      </c>
      <c r="V456" s="107">
        <v>0</v>
      </c>
      <c r="W456" s="108">
        <v>0</v>
      </c>
      <c r="X456" s="107">
        <v>0</v>
      </c>
      <c r="Y456" s="108">
        <v>0</v>
      </c>
      <c r="Z456" s="107">
        <v>0</v>
      </c>
      <c r="AA456" s="108">
        <v>0</v>
      </c>
      <c r="AB456" s="107">
        <v>0</v>
      </c>
      <c r="AC456" s="108">
        <v>0</v>
      </c>
      <c r="AD456" s="107">
        <f t="shared" si="50"/>
        <v>150.86000000000001</v>
      </c>
      <c r="AE456" s="108">
        <f t="shared" si="51"/>
        <v>400.62</v>
      </c>
      <c r="AF456" s="109">
        <f t="shared" si="52"/>
        <v>0</v>
      </c>
      <c r="AG456" s="109">
        <f t="shared" si="53"/>
        <v>0</v>
      </c>
      <c r="AH456" s="11"/>
      <c r="AI456" s="110">
        <f t="shared" si="54"/>
        <v>0</v>
      </c>
      <c r="AJ456" s="111">
        <f t="shared" si="55"/>
        <v>1</v>
      </c>
      <c r="AK456" s="108">
        <f t="shared" si="56"/>
        <v>0</v>
      </c>
    </row>
    <row r="457" spans="1:37" x14ac:dyDescent="0.35">
      <c r="A457" s="130" t="s">
        <v>584</v>
      </c>
      <c r="B457" s="19" t="s">
        <v>585</v>
      </c>
      <c r="C457" s="101" t="s">
        <v>588</v>
      </c>
      <c r="D457" s="102" t="s">
        <v>589</v>
      </c>
      <c r="E457" s="103" t="str">
        <f t="shared" si="57"/>
        <v>U096T161</v>
      </c>
      <c r="F457" s="104" t="s">
        <v>133</v>
      </c>
      <c r="G457" s="105">
        <v>48</v>
      </c>
      <c r="H457" s="106"/>
      <c r="I457" s="107">
        <v>245.58</v>
      </c>
      <c r="J457" s="107">
        <v>22</v>
      </c>
      <c r="K457" s="108">
        <v>-11.879999999999999</v>
      </c>
      <c r="L457" s="107">
        <v>61.55</v>
      </c>
      <c r="M457" s="108">
        <v>22.16</v>
      </c>
      <c r="N457" s="107">
        <v>61.28</v>
      </c>
      <c r="O457" s="108">
        <v>23.91</v>
      </c>
      <c r="P457" s="107">
        <v>106.73</v>
      </c>
      <c r="Q457" s="108">
        <v>109.93</v>
      </c>
      <c r="R457" s="107">
        <v>0</v>
      </c>
      <c r="S457" s="108">
        <v>0</v>
      </c>
      <c r="T457" s="107">
        <v>0</v>
      </c>
      <c r="U457" s="108">
        <v>0</v>
      </c>
      <c r="V457" s="107">
        <v>0</v>
      </c>
      <c r="W457" s="108">
        <v>0</v>
      </c>
      <c r="X457" s="107">
        <v>0</v>
      </c>
      <c r="Y457" s="108">
        <v>0</v>
      </c>
      <c r="Z457" s="107">
        <v>0</v>
      </c>
      <c r="AA457" s="108">
        <v>0</v>
      </c>
      <c r="AB457" s="107">
        <v>0</v>
      </c>
      <c r="AC457" s="108">
        <v>0</v>
      </c>
      <c r="AD457" s="107">
        <f t="shared" si="50"/>
        <v>144.12</v>
      </c>
      <c r="AE457" s="108">
        <f t="shared" si="51"/>
        <v>389.70000000000005</v>
      </c>
      <c r="AF457" s="109">
        <f t="shared" si="52"/>
        <v>0</v>
      </c>
      <c r="AG457" s="109">
        <f t="shared" si="53"/>
        <v>0</v>
      </c>
      <c r="AH457" s="11"/>
      <c r="AI457" s="110">
        <f t="shared" si="54"/>
        <v>0</v>
      </c>
      <c r="AJ457" s="111">
        <f t="shared" si="55"/>
        <v>1</v>
      </c>
      <c r="AK457" s="108">
        <f t="shared" si="56"/>
        <v>0</v>
      </c>
    </row>
    <row r="458" spans="1:37" x14ac:dyDescent="0.35">
      <c r="A458" s="112" t="s">
        <v>588</v>
      </c>
      <c r="B458" s="113" t="s">
        <v>590</v>
      </c>
      <c r="C458" s="114" t="s">
        <v>588</v>
      </c>
      <c r="D458" s="115" t="s">
        <v>589</v>
      </c>
      <c r="E458" s="116" t="str">
        <f t="shared" si="57"/>
        <v>U096U096</v>
      </c>
      <c r="F458" s="117" t="s">
        <v>133</v>
      </c>
      <c r="G458" s="118">
        <v>48</v>
      </c>
      <c r="H458" s="1"/>
      <c r="I458" s="119">
        <v>0</v>
      </c>
      <c r="J458" s="119">
        <v>0</v>
      </c>
      <c r="K458" s="120">
        <v>0</v>
      </c>
      <c r="L458" s="119">
        <v>0</v>
      </c>
      <c r="M458" s="120">
        <v>0</v>
      </c>
      <c r="N458" s="119">
        <v>0</v>
      </c>
      <c r="O458" s="120">
        <v>0</v>
      </c>
      <c r="P458" s="119">
        <v>0</v>
      </c>
      <c r="Q458" s="120">
        <v>0</v>
      </c>
      <c r="R458" s="119">
        <v>0</v>
      </c>
      <c r="S458" s="120">
        <v>0</v>
      </c>
      <c r="T458" s="119">
        <v>0</v>
      </c>
      <c r="U458" s="120">
        <v>0</v>
      </c>
      <c r="V458" s="119">
        <v>0</v>
      </c>
      <c r="W458" s="120">
        <v>0</v>
      </c>
      <c r="X458" s="119">
        <v>0</v>
      </c>
      <c r="Y458" s="120">
        <v>0</v>
      </c>
      <c r="Z458" s="119">
        <v>0</v>
      </c>
      <c r="AA458" s="120">
        <v>0</v>
      </c>
      <c r="AB458" s="119">
        <v>0</v>
      </c>
      <c r="AC458" s="120">
        <v>0</v>
      </c>
      <c r="AD458" s="119">
        <f t="shared" si="50"/>
        <v>0</v>
      </c>
      <c r="AE458" s="120">
        <f t="shared" si="51"/>
        <v>0</v>
      </c>
      <c r="AF458" s="121">
        <f t="shared" si="52"/>
        <v>1645.33</v>
      </c>
      <c r="AG458" s="121">
        <f t="shared" si="53"/>
        <v>3807</v>
      </c>
      <c r="AH458" s="11"/>
      <c r="AI458" s="122">
        <f t="shared" si="54"/>
        <v>0</v>
      </c>
      <c r="AJ458" s="122">
        <f t="shared" si="55"/>
        <v>0</v>
      </c>
      <c r="AK458" s="120">
        <f t="shared" si="56"/>
        <v>0</v>
      </c>
    </row>
    <row r="459" spans="1:37" x14ac:dyDescent="0.35">
      <c r="A459" s="13" t="s">
        <v>591</v>
      </c>
      <c r="B459" s="14" t="s">
        <v>592</v>
      </c>
      <c r="C459" s="92" t="s">
        <v>591</v>
      </c>
      <c r="D459" s="93" t="s">
        <v>592</v>
      </c>
      <c r="E459" s="94" t="str">
        <f t="shared" si="57"/>
        <v>T090T090</v>
      </c>
      <c r="F459" s="95" t="s">
        <v>133</v>
      </c>
      <c r="G459" s="96">
        <v>49</v>
      </c>
      <c r="H459" s="1"/>
      <c r="I459" s="82">
        <v>89.67</v>
      </c>
      <c r="J459" s="82">
        <v>1.5</v>
      </c>
      <c r="K459" s="83">
        <v>-0.81</v>
      </c>
      <c r="L459" s="82">
        <v>18.5</v>
      </c>
      <c r="M459" s="83">
        <v>6.66</v>
      </c>
      <c r="N459" s="82">
        <v>30.17</v>
      </c>
      <c r="O459" s="83">
        <v>11.77</v>
      </c>
      <c r="P459" s="82">
        <v>42</v>
      </c>
      <c r="Q459" s="83">
        <v>43.26</v>
      </c>
      <c r="R459" s="82">
        <v>0</v>
      </c>
      <c r="S459" s="83">
        <v>0</v>
      </c>
      <c r="T459" s="82">
        <v>89.67</v>
      </c>
      <c r="U459" s="83">
        <v>13.45</v>
      </c>
      <c r="V459" s="82">
        <v>0</v>
      </c>
      <c r="W459" s="83">
        <v>0</v>
      </c>
      <c r="X459" s="82">
        <v>0</v>
      </c>
      <c r="Y459" s="83">
        <v>0</v>
      </c>
      <c r="Z459" s="82">
        <v>69</v>
      </c>
      <c r="AA459" s="83">
        <v>14.49</v>
      </c>
      <c r="AB459" s="82">
        <v>0</v>
      </c>
      <c r="AC459" s="83">
        <v>0</v>
      </c>
      <c r="AD459" s="82">
        <f t="shared" si="50"/>
        <v>88.82</v>
      </c>
      <c r="AE459" s="83">
        <f t="shared" si="51"/>
        <v>178.49</v>
      </c>
      <c r="AF459" s="97">
        <f t="shared" si="52"/>
        <v>88.82</v>
      </c>
      <c r="AG459" s="97">
        <f t="shared" si="53"/>
        <v>178.49</v>
      </c>
      <c r="AH459" s="11"/>
      <c r="AI459" s="84">
        <f t="shared" si="54"/>
        <v>178.49</v>
      </c>
      <c r="AJ459" s="124">
        <f t="shared" si="55"/>
        <v>1</v>
      </c>
      <c r="AK459" s="98">
        <f t="shared" si="56"/>
        <v>1</v>
      </c>
    </row>
    <row r="460" spans="1:37" x14ac:dyDescent="0.35">
      <c r="A460" s="13" t="s">
        <v>593</v>
      </c>
      <c r="B460" s="14" t="s">
        <v>594</v>
      </c>
      <c r="C460" s="92" t="s">
        <v>593</v>
      </c>
      <c r="D460" s="93" t="s">
        <v>594</v>
      </c>
      <c r="E460" s="94" t="str">
        <f t="shared" si="57"/>
        <v>T164T164</v>
      </c>
      <c r="F460" s="95" t="s">
        <v>103</v>
      </c>
      <c r="G460" s="96">
        <v>49</v>
      </c>
      <c r="H460" s="1"/>
      <c r="I460" s="82">
        <v>64.03</v>
      </c>
      <c r="J460" s="82">
        <v>4</v>
      </c>
      <c r="K460" s="83">
        <v>-2.16</v>
      </c>
      <c r="L460" s="82">
        <v>11.73</v>
      </c>
      <c r="M460" s="83">
        <v>4.2200000000000006</v>
      </c>
      <c r="N460" s="82">
        <v>16.5</v>
      </c>
      <c r="O460" s="83">
        <v>6.4399999999999995</v>
      </c>
      <c r="P460" s="82">
        <v>28</v>
      </c>
      <c r="Q460" s="83">
        <v>28.84</v>
      </c>
      <c r="R460" s="82">
        <v>0</v>
      </c>
      <c r="S460" s="83">
        <v>0</v>
      </c>
      <c r="T460" s="82">
        <v>64.03</v>
      </c>
      <c r="U460" s="83">
        <v>9.6</v>
      </c>
      <c r="V460" s="82">
        <v>0</v>
      </c>
      <c r="W460" s="83">
        <v>0</v>
      </c>
      <c r="X460" s="82">
        <v>0</v>
      </c>
      <c r="Y460" s="83">
        <v>0</v>
      </c>
      <c r="Z460" s="82">
        <v>35.5</v>
      </c>
      <c r="AA460" s="83">
        <v>7.46</v>
      </c>
      <c r="AB460" s="82">
        <v>0</v>
      </c>
      <c r="AC460" s="83">
        <v>0</v>
      </c>
      <c r="AD460" s="82">
        <f t="shared" si="50"/>
        <v>54.400000000000006</v>
      </c>
      <c r="AE460" s="83">
        <f t="shared" si="51"/>
        <v>118.43</v>
      </c>
      <c r="AF460" s="97">
        <f t="shared" si="52"/>
        <v>54.400000000000006</v>
      </c>
      <c r="AG460" s="97">
        <f t="shared" si="53"/>
        <v>118.43</v>
      </c>
      <c r="AH460" s="11"/>
      <c r="AI460" s="84">
        <f t="shared" si="54"/>
        <v>118.43</v>
      </c>
      <c r="AJ460" s="124">
        <f t="shared" si="55"/>
        <v>1</v>
      </c>
      <c r="AK460" s="98">
        <f t="shared" si="56"/>
        <v>1</v>
      </c>
    </row>
    <row r="461" spans="1:37" x14ac:dyDescent="0.35">
      <c r="A461" s="13" t="s">
        <v>595</v>
      </c>
      <c r="B461" s="14" t="s">
        <v>596</v>
      </c>
      <c r="C461" s="92" t="s">
        <v>595</v>
      </c>
      <c r="D461" s="93" t="s">
        <v>596</v>
      </c>
      <c r="E461" s="94" t="str">
        <f t="shared" si="57"/>
        <v>T182T182</v>
      </c>
      <c r="F461" s="95" t="s">
        <v>103</v>
      </c>
      <c r="G461" s="96">
        <v>49</v>
      </c>
      <c r="H461" s="1"/>
      <c r="I461" s="82">
        <v>23</v>
      </c>
      <c r="J461" s="82">
        <v>0</v>
      </c>
      <c r="K461" s="83">
        <v>0</v>
      </c>
      <c r="L461" s="82">
        <v>6.25</v>
      </c>
      <c r="M461" s="83">
        <v>2.25</v>
      </c>
      <c r="N461" s="82">
        <v>8.75</v>
      </c>
      <c r="O461" s="83">
        <v>3.41</v>
      </c>
      <c r="P461" s="82">
        <v>14</v>
      </c>
      <c r="Q461" s="83">
        <v>14.42</v>
      </c>
      <c r="R461" s="82">
        <v>0</v>
      </c>
      <c r="S461" s="83">
        <v>0</v>
      </c>
      <c r="T461" s="82">
        <v>23</v>
      </c>
      <c r="U461" s="83">
        <v>3.45</v>
      </c>
      <c r="V461" s="82">
        <v>0</v>
      </c>
      <c r="W461" s="83">
        <v>0</v>
      </c>
      <c r="X461" s="82">
        <v>0</v>
      </c>
      <c r="Y461" s="83">
        <v>0</v>
      </c>
      <c r="Z461" s="82">
        <v>0</v>
      </c>
      <c r="AA461" s="83">
        <v>0</v>
      </c>
      <c r="AB461" s="82">
        <v>0</v>
      </c>
      <c r="AC461" s="83">
        <v>0</v>
      </c>
      <c r="AD461" s="82">
        <f t="shared" si="50"/>
        <v>23.529999999999998</v>
      </c>
      <c r="AE461" s="83">
        <f t="shared" si="51"/>
        <v>46.53</v>
      </c>
      <c r="AF461" s="97">
        <f t="shared" si="52"/>
        <v>23.529999999999998</v>
      </c>
      <c r="AG461" s="97">
        <f t="shared" si="53"/>
        <v>46.53</v>
      </c>
      <c r="AH461" s="11"/>
      <c r="AI461" s="84">
        <f t="shared" si="54"/>
        <v>46.53</v>
      </c>
      <c r="AJ461" s="124">
        <f t="shared" si="55"/>
        <v>1</v>
      </c>
      <c r="AK461" s="98">
        <f t="shared" si="56"/>
        <v>1</v>
      </c>
    </row>
    <row r="462" spans="1:37" x14ac:dyDescent="0.35">
      <c r="A462" s="13" t="s">
        <v>597</v>
      </c>
      <c r="B462" s="14" t="s">
        <v>598</v>
      </c>
      <c r="C462" s="92" t="s">
        <v>597</v>
      </c>
      <c r="D462" s="93" t="s">
        <v>598</v>
      </c>
      <c r="E462" s="94" t="str">
        <f t="shared" si="57"/>
        <v>T194T194</v>
      </c>
      <c r="F462" s="95" t="s">
        <v>103</v>
      </c>
      <c r="G462" s="96">
        <v>49</v>
      </c>
      <c r="H462" s="1"/>
      <c r="I462" s="82">
        <v>108.5</v>
      </c>
      <c r="J462" s="82">
        <v>12</v>
      </c>
      <c r="K462" s="83">
        <v>-6.48</v>
      </c>
      <c r="L462" s="82">
        <v>17</v>
      </c>
      <c r="M462" s="83">
        <v>6.12</v>
      </c>
      <c r="N462" s="82">
        <v>29</v>
      </c>
      <c r="O462" s="83">
        <v>11.32</v>
      </c>
      <c r="P462" s="82">
        <v>37</v>
      </c>
      <c r="Q462" s="83">
        <v>38.11</v>
      </c>
      <c r="R462" s="82">
        <v>0</v>
      </c>
      <c r="S462" s="83">
        <v>0</v>
      </c>
      <c r="T462" s="82">
        <v>108.5</v>
      </c>
      <c r="U462" s="83">
        <v>16.28</v>
      </c>
      <c r="V462" s="82">
        <v>0</v>
      </c>
      <c r="W462" s="83">
        <v>0</v>
      </c>
      <c r="X462" s="82">
        <v>0</v>
      </c>
      <c r="Y462" s="83">
        <v>0</v>
      </c>
      <c r="Z462" s="82">
        <v>66</v>
      </c>
      <c r="AA462" s="83">
        <v>13.86</v>
      </c>
      <c r="AB462" s="82">
        <v>0</v>
      </c>
      <c r="AC462" s="83">
        <v>0</v>
      </c>
      <c r="AD462" s="82">
        <f t="shared" si="50"/>
        <v>79.209999999999994</v>
      </c>
      <c r="AE462" s="83">
        <f t="shared" si="51"/>
        <v>187.70999999999998</v>
      </c>
      <c r="AF462" s="97">
        <f t="shared" si="52"/>
        <v>79.209999999999994</v>
      </c>
      <c r="AG462" s="97">
        <f t="shared" si="53"/>
        <v>187.70999999999998</v>
      </c>
      <c r="AH462" s="11"/>
      <c r="AI462" s="84">
        <f t="shared" si="54"/>
        <v>187.70999999999998</v>
      </c>
      <c r="AJ462" s="124">
        <f t="shared" si="55"/>
        <v>1</v>
      </c>
      <c r="AK462" s="98">
        <f t="shared" si="56"/>
        <v>1</v>
      </c>
    </row>
    <row r="463" spans="1:37" x14ac:dyDescent="0.35">
      <c r="A463" s="13" t="s">
        <v>599</v>
      </c>
      <c r="B463" s="14" t="s">
        <v>600</v>
      </c>
      <c r="C463" s="92" t="s">
        <v>599</v>
      </c>
      <c r="D463" s="93" t="s">
        <v>600</v>
      </c>
      <c r="E463" s="94" t="str">
        <f t="shared" si="57"/>
        <v>T242T242</v>
      </c>
      <c r="F463" s="95" t="s">
        <v>133</v>
      </c>
      <c r="G463" s="96">
        <v>49</v>
      </c>
      <c r="H463" s="1"/>
      <c r="I463" s="82">
        <v>0</v>
      </c>
      <c r="J463" s="82">
        <v>0</v>
      </c>
      <c r="K463" s="83">
        <v>0</v>
      </c>
      <c r="L463" s="82">
        <v>0</v>
      </c>
      <c r="M463" s="83">
        <v>0</v>
      </c>
      <c r="N463" s="82">
        <v>0</v>
      </c>
      <c r="O463" s="83">
        <v>0</v>
      </c>
      <c r="P463" s="82">
        <v>0</v>
      </c>
      <c r="Q463" s="83">
        <v>0</v>
      </c>
      <c r="R463" s="82">
        <v>0</v>
      </c>
      <c r="S463" s="83">
        <v>0</v>
      </c>
      <c r="T463" s="82">
        <v>0</v>
      </c>
      <c r="U463" s="83">
        <v>0</v>
      </c>
      <c r="V463" s="82">
        <v>0</v>
      </c>
      <c r="W463" s="83">
        <v>0</v>
      </c>
      <c r="X463" s="82">
        <v>0</v>
      </c>
      <c r="Y463" s="83">
        <v>0</v>
      </c>
      <c r="Z463" s="82">
        <v>0</v>
      </c>
      <c r="AA463" s="83">
        <v>0</v>
      </c>
      <c r="AB463" s="82">
        <v>0</v>
      </c>
      <c r="AC463" s="83">
        <v>0</v>
      </c>
      <c r="AD463" s="82">
        <f t="shared" si="50"/>
        <v>0</v>
      </c>
      <c r="AE463" s="83">
        <f t="shared" si="51"/>
        <v>0</v>
      </c>
      <c r="AF463" s="97">
        <f t="shared" si="52"/>
        <v>0</v>
      </c>
      <c r="AG463" s="97">
        <f t="shared" si="53"/>
        <v>0</v>
      </c>
      <c r="AH463" s="11"/>
      <c r="AI463" s="84">
        <f t="shared" si="54"/>
        <v>316.97000000000003</v>
      </c>
      <c r="AJ463" s="84">
        <f t="shared" si="55"/>
        <v>0</v>
      </c>
      <c r="AK463" s="98">
        <f t="shared" si="56"/>
        <v>1</v>
      </c>
    </row>
    <row r="464" spans="1:37" x14ac:dyDescent="0.35">
      <c r="A464" s="13" t="s">
        <v>601</v>
      </c>
      <c r="B464" s="14" t="s">
        <v>602</v>
      </c>
      <c r="C464" s="92" t="s">
        <v>601</v>
      </c>
      <c r="D464" s="93" t="s">
        <v>602</v>
      </c>
      <c r="E464" s="94" t="str">
        <f t="shared" si="57"/>
        <v>T245T245</v>
      </c>
      <c r="F464" s="95" t="s">
        <v>133</v>
      </c>
      <c r="G464" s="96">
        <v>49</v>
      </c>
      <c r="H464" s="1"/>
      <c r="I464" s="82">
        <v>0</v>
      </c>
      <c r="J464" s="82">
        <v>0</v>
      </c>
      <c r="K464" s="83">
        <v>0</v>
      </c>
      <c r="L464" s="82">
        <v>0</v>
      </c>
      <c r="M464" s="83">
        <v>0</v>
      </c>
      <c r="N464" s="82">
        <v>0</v>
      </c>
      <c r="O464" s="83">
        <v>0</v>
      </c>
      <c r="P464" s="82">
        <v>0</v>
      </c>
      <c r="Q464" s="83">
        <v>0</v>
      </c>
      <c r="R464" s="82">
        <v>0</v>
      </c>
      <c r="S464" s="83">
        <v>0</v>
      </c>
      <c r="T464" s="82">
        <v>0</v>
      </c>
      <c r="U464" s="83">
        <v>0</v>
      </c>
      <c r="V464" s="82">
        <v>0</v>
      </c>
      <c r="W464" s="83">
        <v>0</v>
      </c>
      <c r="X464" s="82">
        <v>0</v>
      </c>
      <c r="Y464" s="83">
        <v>0</v>
      </c>
      <c r="Z464" s="82">
        <v>0</v>
      </c>
      <c r="AA464" s="83">
        <v>0</v>
      </c>
      <c r="AB464" s="82">
        <v>0</v>
      </c>
      <c r="AC464" s="83">
        <v>0</v>
      </c>
      <c r="AD464" s="82">
        <f t="shared" si="50"/>
        <v>0</v>
      </c>
      <c r="AE464" s="83">
        <f t="shared" si="51"/>
        <v>0</v>
      </c>
      <c r="AF464" s="97">
        <f t="shared" si="52"/>
        <v>0</v>
      </c>
      <c r="AG464" s="97">
        <f t="shared" si="53"/>
        <v>0</v>
      </c>
      <c r="AH464" s="11"/>
      <c r="AI464" s="84">
        <f t="shared" si="54"/>
        <v>369.29999999999995</v>
      </c>
      <c r="AJ464" s="84">
        <f t="shared" si="55"/>
        <v>0</v>
      </c>
      <c r="AK464" s="98">
        <f t="shared" si="56"/>
        <v>1</v>
      </c>
    </row>
    <row r="465" spans="1:37" x14ac:dyDescent="0.35">
      <c r="A465" s="13" t="s">
        <v>603</v>
      </c>
      <c r="B465" s="14" t="s">
        <v>604</v>
      </c>
      <c r="C465" s="92" t="s">
        <v>603</v>
      </c>
      <c r="D465" s="93" t="s">
        <v>604</v>
      </c>
      <c r="E465" s="94" t="str">
        <f t="shared" si="57"/>
        <v>T261T261</v>
      </c>
      <c r="F465" s="95" t="s">
        <v>133</v>
      </c>
      <c r="G465" s="96">
        <v>49</v>
      </c>
      <c r="H465" s="1"/>
      <c r="I465" s="125">
        <v>1</v>
      </c>
      <c r="J465" s="125">
        <v>0</v>
      </c>
      <c r="K465" s="126">
        <v>0</v>
      </c>
      <c r="L465" s="125">
        <v>0</v>
      </c>
      <c r="M465" s="126">
        <v>0</v>
      </c>
      <c r="N465" s="125">
        <v>0</v>
      </c>
      <c r="O465" s="126">
        <v>0</v>
      </c>
      <c r="P465" s="125">
        <v>0</v>
      </c>
      <c r="Q465" s="126">
        <v>0</v>
      </c>
      <c r="R465" s="125">
        <v>0</v>
      </c>
      <c r="S465" s="126">
        <v>0</v>
      </c>
      <c r="T465" s="125">
        <v>1</v>
      </c>
      <c r="U465" s="126">
        <v>0.15</v>
      </c>
      <c r="V465" s="125">
        <v>0</v>
      </c>
      <c r="W465" s="126">
        <v>0</v>
      </c>
      <c r="X465" s="125">
        <v>0</v>
      </c>
      <c r="Y465" s="126">
        <v>0</v>
      </c>
      <c r="Z465" s="125">
        <v>0</v>
      </c>
      <c r="AA465" s="126">
        <v>0</v>
      </c>
      <c r="AB465" s="125">
        <v>0</v>
      </c>
      <c r="AC465" s="126">
        <v>0</v>
      </c>
      <c r="AD465" s="125">
        <f t="shared" ref="AD465:AD528" si="58">K465+M465+O465+Q465+S465+U465+W465+Y465+AA465+AC465</f>
        <v>0.15</v>
      </c>
      <c r="AE465" s="126">
        <f t="shared" ref="AE465:AE528" si="59">SUM(I465+AD465)</f>
        <v>1.1499999999999999</v>
      </c>
      <c r="AF465" s="127">
        <f t="shared" ref="AF465:AF528" si="60">IF(LEFT($C465,1)="T",SUMIF($C$17:$C$574,$C465,$AD$17:$AD$574),IF(LEFT($A465,1)="U",SUMIF($C$17:$C$574,$A465,$AD$17:$AD$574),0))</f>
        <v>0.15</v>
      </c>
      <c r="AG465" s="127">
        <f t="shared" ref="AG465:AG528" si="61">IF(LEFT($C465,1)="T",SUMIF($C$17:$C$574,$C465,$AE$17:$AE$574),IF(LEFT($A465,1)="U",SUMIF($C$17:$C$574,$A465,$AE$17:$AE$574),0))</f>
        <v>1.1499999999999999</v>
      </c>
      <c r="AH465" s="11"/>
      <c r="AI465" s="128">
        <f t="shared" si="54"/>
        <v>1.1499999999999999</v>
      </c>
      <c r="AJ465" s="153">
        <f t="shared" si="55"/>
        <v>1</v>
      </c>
      <c r="AK465" s="154">
        <f t="shared" si="56"/>
        <v>1</v>
      </c>
    </row>
    <row r="466" spans="1:37" x14ac:dyDescent="0.35">
      <c r="A466" s="99" t="s">
        <v>599</v>
      </c>
      <c r="B466" s="100" t="s">
        <v>600</v>
      </c>
      <c r="C466" s="101" t="s">
        <v>605</v>
      </c>
      <c r="D466" s="102" t="s">
        <v>606</v>
      </c>
      <c r="E466" s="103" t="str">
        <f t="shared" si="57"/>
        <v>U075T242</v>
      </c>
      <c r="F466" s="104" t="s">
        <v>133</v>
      </c>
      <c r="G466" s="105">
        <v>49</v>
      </c>
      <c r="H466" s="106"/>
      <c r="I466" s="107">
        <v>175.63</v>
      </c>
      <c r="J466" s="107">
        <v>19.5</v>
      </c>
      <c r="K466" s="108">
        <v>-10.53</v>
      </c>
      <c r="L466" s="107">
        <v>34</v>
      </c>
      <c r="M466" s="108">
        <v>12.240000000000002</v>
      </c>
      <c r="N466" s="107">
        <v>49.86</v>
      </c>
      <c r="O466" s="108">
        <v>19.45</v>
      </c>
      <c r="P466" s="107">
        <v>80</v>
      </c>
      <c r="Q466" s="108">
        <v>82.4</v>
      </c>
      <c r="R466" s="107">
        <v>2</v>
      </c>
      <c r="S466" s="108">
        <v>4.9800000000000004</v>
      </c>
      <c r="T466" s="107">
        <v>0</v>
      </c>
      <c r="U466" s="108">
        <v>0</v>
      </c>
      <c r="V466" s="107">
        <v>175.63</v>
      </c>
      <c r="W466" s="108">
        <v>21.08</v>
      </c>
      <c r="X466" s="107">
        <v>0</v>
      </c>
      <c r="Y466" s="108">
        <v>0</v>
      </c>
      <c r="Z466" s="107">
        <v>0</v>
      </c>
      <c r="AA466" s="108">
        <v>0</v>
      </c>
      <c r="AB466" s="107">
        <v>0</v>
      </c>
      <c r="AC466" s="108">
        <v>11.72</v>
      </c>
      <c r="AD466" s="107">
        <f t="shared" si="58"/>
        <v>141.34</v>
      </c>
      <c r="AE466" s="108">
        <f t="shared" si="59"/>
        <v>316.97000000000003</v>
      </c>
      <c r="AF466" s="109">
        <f t="shared" si="60"/>
        <v>0</v>
      </c>
      <c r="AG466" s="109">
        <f t="shared" si="61"/>
        <v>0</v>
      </c>
      <c r="AH466" s="11"/>
      <c r="AI466" s="110">
        <f t="shared" ref="AI466:AI529" si="62">IF(LEFT($C466,1)="T",SUMIF($A$17:$A$575,$A466,$AE$17:$AE$575),0)</f>
        <v>0</v>
      </c>
      <c r="AJ466" s="111">
        <f t="shared" ref="AJ466:AJ529" si="63">IF(AND($H466=1,$I466&gt;0),ROUND(SUMIFS($AE$17:$AE$574,$H$17:$H$574,"&gt;0",$C$17:$C$574,$C466)/SUMIFS($AE$17:$AE$574, $H$17:$H$574,"&gt;0",$G$17:$G$574,$G466),4),IF($I466&gt;0,ROUND($AE466/SUMIF($A$17:$A$574,$A466,$AI$17:$AI$574),4),0))</f>
        <v>1</v>
      </c>
      <c r="AK466" s="108">
        <f t="shared" ref="AK466:AK529" si="64">SUMIF($A$17:$A$574,$C466,$AJ$17:$AJ$574)</f>
        <v>0</v>
      </c>
    </row>
    <row r="467" spans="1:37" x14ac:dyDescent="0.35">
      <c r="A467" s="99" t="s">
        <v>601</v>
      </c>
      <c r="B467" s="100" t="s">
        <v>602</v>
      </c>
      <c r="C467" s="101" t="s">
        <v>605</v>
      </c>
      <c r="D467" s="102" t="s">
        <v>606</v>
      </c>
      <c r="E467" s="103" t="str">
        <f t="shared" si="57"/>
        <v>U075T245</v>
      </c>
      <c r="F467" s="104" t="s">
        <v>133</v>
      </c>
      <c r="G467" s="105">
        <v>49</v>
      </c>
      <c r="H467" s="106"/>
      <c r="I467" s="107">
        <v>192.95</v>
      </c>
      <c r="J467" s="107">
        <v>21.75</v>
      </c>
      <c r="K467" s="108">
        <v>-11.75</v>
      </c>
      <c r="L467" s="107">
        <v>42</v>
      </c>
      <c r="M467" s="108">
        <v>15.120000000000001</v>
      </c>
      <c r="N467" s="107">
        <v>51.26</v>
      </c>
      <c r="O467" s="108">
        <v>19.990000000000002</v>
      </c>
      <c r="P467" s="107">
        <v>106.3</v>
      </c>
      <c r="Q467" s="108">
        <v>109.49</v>
      </c>
      <c r="R467" s="107">
        <v>3</v>
      </c>
      <c r="S467" s="108">
        <v>7.47</v>
      </c>
      <c r="T467" s="107">
        <v>0</v>
      </c>
      <c r="U467" s="108">
        <v>0</v>
      </c>
      <c r="V467" s="107">
        <v>192.95</v>
      </c>
      <c r="W467" s="108">
        <v>23.15</v>
      </c>
      <c r="X467" s="107">
        <v>0</v>
      </c>
      <c r="Y467" s="108">
        <v>0</v>
      </c>
      <c r="Z467" s="107">
        <v>0</v>
      </c>
      <c r="AA467" s="108">
        <v>0</v>
      </c>
      <c r="AB467" s="107">
        <v>0</v>
      </c>
      <c r="AC467" s="108">
        <v>12.88</v>
      </c>
      <c r="AD467" s="107">
        <f t="shared" si="58"/>
        <v>176.35</v>
      </c>
      <c r="AE467" s="108">
        <f t="shared" si="59"/>
        <v>369.29999999999995</v>
      </c>
      <c r="AF467" s="109">
        <f t="shared" si="60"/>
        <v>0</v>
      </c>
      <c r="AG467" s="109">
        <f t="shared" si="61"/>
        <v>0</v>
      </c>
      <c r="AH467" s="11"/>
      <c r="AI467" s="110">
        <f t="shared" si="62"/>
        <v>0</v>
      </c>
      <c r="AJ467" s="111">
        <f t="shared" si="63"/>
        <v>1</v>
      </c>
      <c r="AK467" s="108">
        <f t="shared" si="64"/>
        <v>0</v>
      </c>
    </row>
    <row r="468" spans="1:37" x14ac:dyDescent="0.35">
      <c r="A468" s="112" t="s">
        <v>605</v>
      </c>
      <c r="B468" s="113" t="s">
        <v>606</v>
      </c>
      <c r="C468" s="114" t="s">
        <v>605</v>
      </c>
      <c r="D468" s="115" t="s">
        <v>607</v>
      </c>
      <c r="E468" s="116" t="str">
        <f t="shared" si="57"/>
        <v>U075U075</v>
      </c>
      <c r="F468" s="117" t="s">
        <v>133</v>
      </c>
      <c r="G468" s="118">
        <v>49</v>
      </c>
      <c r="H468" s="1"/>
      <c r="I468" s="119">
        <v>0</v>
      </c>
      <c r="J468" s="119">
        <v>0</v>
      </c>
      <c r="K468" s="120">
        <v>0</v>
      </c>
      <c r="L468" s="119">
        <v>0</v>
      </c>
      <c r="M468" s="120">
        <v>0</v>
      </c>
      <c r="N468" s="119">
        <v>0</v>
      </c>
      <c r="O468" s="120">
        <v>0</v>
      </c>
      <c r="P468" s="119">
        <v>0</v>
      </c>
      <c r="Q468" s="120">
        <v>0</v>
      </c>
      <c r="R468" s="119">
        <v>0</v>
      </c>
      <c r="S468" s="120">
        <v>0</v>
      </c>
      <c r="T468" s="119">
        <v>0</v>
      </c>
      <c r="U468" s="120">
        <v>0</v>
      </c>
      <c r="V468" s="119">
        <v>0</v>
      </c>
      <c r="W468" s="120">
        <v>0</v>
      </c>
      <c r="X468" s="119">
        <v>0</v>
      </c>
      <c r="Y468" s="120">
        <v>0</v>
      </c>
      <c r="Z468" s="119">
        <v>0</v>
      </c>
      <c r="AA468" s="120">
        <v>0</v>
      </c>
      <c r="AB468" s="119">
        <v>351.5</v>
      </c>
      <c r="AC468" s="120">
        <v>0</v>
      </c>
      <c r="AD468" s="119">
        <f t="shared" si="58"/>
        <v>0</v>
      </c>
      <c r="AE468" s="120">
        <f t="shared" si="59"/>
        <v>0</v>
      </c>
      <c r="AF468" s="121">
        <f t="shared" si="60"/>
        <v>317.69</v>
      </c>
      <c r="AG468" s="121">
        <f t="shared" si="61"/>
        <v>686.27</v>
      </c>
      <c r="AH468" s="11"/>
      <c r="AI468" s="122">
        <f t="shared" si="62"/>
        <v>0</v>
      </c>
      <c r="AJ468" s="122">
        <f t="shared" si="63"/>
        <v>0</v>
      </c>
      <c r="AK468" s="120">
        <f t="shared" si="64"/>
        <v>0</v>
      </c>
    </row>
    <row r="469" spans="1:37" x14ac:dyDescent="0.35">
      <c r="A469" s="13" t="s">
        <v>608</v>
      </c>
      <c r="B469" s="14" t="s">
        <v>609</v>
      </c>
      <c r="C469" s="92" t="s">
        <v>608</v>
      </c>
      <c r="D469" s="93" t="s">
        <v>609</v>
      </c>
      <c r="E469" s="94" t="str">
        <f t="shared" si="57"/>
        <v>T009T009</v>
      </c>
      <c r="F469" s="95" t="s">
        <v>148</v>
      </c>
      <c r="G469" s="96">
        <v>51</v>
      </c>
      <c r="H469" s="1"/>
      <c r="I469" s="82">
        <v>0</v>
      </c>
      <c r="J469" s="82">
        <v>0</v>
      </c>
      <c r="K469" s="83">
        <v>0</v>
      </c>
      <c r="L469" s="82">
        <v>0</v>
      </c>
      <c r="M469" s="83">
        <v>0</v>
      </c>
      <c r="N469" s="82">
        <v>0</v>
      </c>
      <c r="O469" s="83">
        <v>0</v>
      </c>
      <c r="P469" s="82">
        <v>0</v>
      </c>
      <c r="Q469" s="83">
        <v>0</v>
      </c>
      <c r="R469" s="82">
        <v>0</v>
      </c>
      <c r="S469" s="83">
        <v>0</v>
      </c>
      <c r="T469" s="82">
        <v>0</v>
      </c>
      <c r="U469" s="83">
        <v>0</v>
      </c>
      <c r="V469" s="82">
        <v>0</v>
      </c>
      <c r="W469" s="83">
        <v>0</v>
      </c>
      <c r="X469" s="82">
        <v>0</v>
      </c>
      <c r="Y469" s="83">
        <v>0</v>
      </c>
      <c r="Z469" s="82">
        <v>0</v>
      </c>
      <c r="AA469" s="83">
        <v>0</v>
      </c>
      <c r="AB469" s="82">
        <v>0</v>
      </c>
      <c r="AC469" s="83">
        <v>0</v>
      </c>
      <c r="AD469" s="82">
        <f t="shared" si="58"/>
        <v>0</v>
      </c>
      <c r="AE469" s="83">
        <f t="shared" si="59"/>
        <v>0</v>
      </c>
      <c r="AF469" s="97">
        <f t="shared" si="60"/>
        <v>0</v>
      </c>
      <c r="AG469" s="97">
        <f t="shared" si="61"/>
        <v>0</v>
      </c>
      <c r="AH469" s="11"/>
      <c r="AI469" s="84">
        <f t="shared" si="62"/>
        <v>212.73000000000002</v>
      </c>
      <c r="AJ469" s="84">
        <f t="shared" si="63"/>
        <v>0</v>
      </c>
      <c r="AK469" s="98">
        <f t="shared" si="64"/>
        <v>1</v>
      </c>
    </row>
    <row r="470" spans="1:37" x14ac:dyDescent="0.35">
      <c r="A470" s="13" t="s">
        <v>610</v>
      </c>
      <c r="B470" s="14" t="s">
        <v>611</v>
      </c>
      <c r="C470" s="92" t="s">
        <v>610</v>
      </c>
      <c r="D470" s="93" t="s">
        <v>611</v>
      </c>
      <c r="E470" s="94" t="str">
        <f t="shared" si="57"/>
        <v>T028T028</v>
      </c>
      <c r="F470" s="95" t="s">
        <v>148</v>
      </c>
      <c r="G470" s="96">
        <v>51</v>
      </c>
      <c r="H470" s="1"/>
      <c r="I470" s="82">
        <v>0</v>
      </c>
      <c r="J470" s="82">
        <v>0</v>
      </c>
      <c r="K470" s="83">
        <v>0</v>
      </c>
      <c r="L470" s="82">
        <v>0</v>
      </c>
      <c r="M470" s="83">
        <v>0</v>
      </c>
      <c r="N470" s="82">
        <v>0</v>
      </c>
      <c r="O470" s="83">
        <v>0</v>
      </c>
      <c r="P470" s="82">
        <v>0</v>
      </c>
      <c r="Q470" s="83">
        <v>0</v>
      </c>
      <c r="R470" s="82">
        <v>0</v>
      </c>
      <c r="S470" s="83">
        <v>0</v>
      </c>
      <c r="T470" s="82">
        <v>0</v>
      </c>
      <c r="U470" s="83">
        <v>0</v>
      </c>
      <c r="V470" s="82">
        <v>0</v>
      </c>
      <c r="W470" s="83">
        <v>0</v>
      </c>
      <c r="X470" s="82">
        <v>0</v>
      </c>
      <c r="Y470" s="83">
        <v>0</v>
      </c>
      <c r="Z470" s="82">
        <v>0</v>
      </c>
      <c r="AA470" s="83">
        <v>0</v>
      </c>
      <c r="AB470" s="82">
        <v>0</v>
      </c>
      <c r="AC470" s="83">
        <v>0</v>
      </c>
      <c r="AD470" s="82">
        <f t="shared" si="58"/>
        <v>0</v>
      </c>
      <c r="AE470" s="83">
        <f t="shared" si="59"/>
        <v>0</v>
      </c>
      <c r="AF470" s="97">
        <f t="shared" si="60"/>
        <v>0</v>
      </c>
      <c r="AG470" s="97">
        <f t="shared" si="61"/>
        <v>0</v>
      </c>
      <c r="AH470" s="11"/>
      <c r="AI470" s="84">
        <f t="shared" si="62"/>
        <v>160.32</v>
      </c>
      <c r="AJ470" s="84">
        <f t="shared" si="63"/>
        <v>0</v>
      </c>
      <c r="AK470" s="98">
        <f t="shared" si="64"/>
        <v>1</v>
      </c>
    </row>
    <row r="471" spans="1:37" x14ac:dyDescent="0.35">
      <c r="A471" s="13" t="s">
        <v>612</v>
      </c>
      <c r="B471" s="14" t="s">
        <v>613</v>
      </c>
      <c r="C471" s="92" t="s">
        <v>612</v>
      </c>
      <c r="D471" s="93" t="s">
        <v>613</v>
      </c>
      <c r="E471" s="94" t="str">
        <f t="shared" si="57"/>
        <v>T153T153</v>
      </c>
      <c r="F471" s="95" t="s">
        <v>87</v>
      </c>
      <c r="G471" s="96">
        <v>51</v>
      </c>
      <c r="H471" s="1"/>
      <c r="I471" s="82">
        <v>47.93</v>
      </c>
      <c r="J471" s="82">
        <v>6</v>
      </c>
      <c r="K471" s="83">
        <v>-3.24</v>
      </c>
      <c r="L471" s="82">
        <v>8</v>
      </c>
      <c r="M471" s="83">
        <v>2.88</v>
      </c>
      <c r="N471" s="82">
        <v>17.93</v>
      </c>
      <c r="O471" s="83">
        <v>7.0100000000000007</v>
      </c>
      <c r="P471" s="82">
        <v>10</v>
      </c>
      <c r="Q471" s="83">
        <v>10.3</v>
      </c>
      <c r="R471" s="82">
        <v>0</v>
      </c>
      <c r="S471" s="83">
        <v>0</v>
      </c>
      <c r="T471" s="82">
        <v>47.93</v>
      </c>
      <c r="U471" s="83">
        <v>7.19</v>
      </c>
      <c r="V471" s="82">
        <v>0</v>
      </c>
      <c r="W471" s="83">
        <v>0</v>
      </c>
      <c r="X471" s="82">
        <v>0</v>
      </c>
      <c r="Y471" s="83">
        <v>0</v>
      </c>
      <c r="Z471" s="82">
        <v>0</v>
      </c>
      <c r="AA471" s="83">
        <v>0</v>
      </c>
      <c r="AB471" s="82">
        <v>0</v>
      </c>
      <c r="AC471" s="83">
        <v>0</v>
      </c>
      <c r="AD471" s="82">
        <f t="shared" si="58"/>
        <v>24.140000000000004</v>
      </c>
      <c r="AE471" s="83">
        <f t="shared" si="59"/>
        <v>72.070000000000007</v>
      </c>
      <c r="AF471" s="97">
        <f t="shared" si="60"/>
        <v>24.140000000000004</v>
      </c>
      <c r="AG471" s="97">
        <f t="shared" si="61"/>
        <v>72.070000000000007</v>
      </c>
      <c r="AH471" s="11"/>
      <c r="AI471" s="84">
        <f t="shared" si="62"/>
        <v>72.070000000000007</v>
      </c>
      <c r="AJ471" s="124">
        <f t="shared" si="63"/>
        <v>1</v>
      </c>
      <c r="AK471" s="98">
        <f t="shared" si="64"/>
        <v>1</v>
      </c>
    </row>
    <row r="472" spans="1:37" x14ac:dyDescent="0.35">
      <c r="A472" s="13" t="s">
        <v>614</v>
      </c>
      <c r="B472" s="14" t="s">
        <v>615</v>
      </c>
      <c r="C472" s="92" t="s">
        <v>614</v>
      </c>
      <c r="D472" s="93" t="s">
        <v>615</v>
      </c>
      <c r="E472" s="94" t="str">
        <f t="shared" si="57"/>
        <v>T156T156</v>
      </c>
      <c r="F472" s="95" t="s">
        <v>148</v>
      </c>
      <c r="G472" s="96">
        <v>51</v>
      </c>
      <c r="H472" s="1"/>
      <c r="I472" s="82">
        <v>0</v>
      </c>
      <c r="J472" s="82">
        <v>0</v>
      </c>
      <c r="K472" s="83">
        <v>0</v>
      </c>
      <c r="L472" s="82">
        <v>0</v>
      </c>
      <c r="M472" s="83">
        <v>0</v>
      </c>
      <c r="N472" s="82">
        <v>0</v>
      </c>
      <c r="O472" s="83">
        <v>0</v>
      </c>
      <c r="P472" s="82">
        <v>0</v>
      </c>
      <c r="Q472" s="83">
        <v>0</v>
      </c>
      <c r="R472" s="82">
        <v>0</v>
      </c>
      <c r="S472" s="83">
        <v>0</v>
      </c>
      <c r="T472" s="82">
        <v>0</v>
      </c>
      <c r="U472" s="83">
        <v>0</v>
      </c>
      <c r="V472" s="82">
        <v>0</v>
      </c>
      <c r="W472" s="83">
        <v>0</v>
      </c>
      <c r="X472" s="82">
        <v>0</v>
      </c>
      <c r="Y472" s="83">
        <v>0</v>
      </c>
      <c r="Z472" s="82">
        <v>0</v>
      </c>
      <c r="AA472" s="83">
        <v>0</v>
      </c>
      <c r="AB472" s="82">
        <v>0</v>
      </c>
      <c r="AC472" s="83">
        <v>0</v>
      </c>
      <c r="AD472" s="82">
        <f t="shared" si="58"/>
        <v>0</v>
      </c>
      <c r="AE472" s="83">
        <f t="shared" si="59"/>
        <v>0</v>
      </c>
      <c r="AF472" s="97">
        <f t="shared" si="60"/>
        <v>0</v>
      </c>
      <c r="AG472" s="97">
        <f t="shared" si="61"/>
        <v>0</v>
      </c>
      <c r="AH472" s="11"/>
      <c r="AI472" s="84">
        <f t="shared" si="62"/>
        <v>82.7</v>
      </c>
      <c r="AJ472" s="84">
        <f t="shared" si="63"/>
        <v>0</v>
      </c>
      <c r="AK472" s="98">
        <f t="shared" si="64"/>
        <v>1</v>
      </c>
    </row>
    <row r="473" spans="1:37" x14ac:dyDescent="0.35">
      <c r="A473" s="13" t="s">
        <v>616</v>
      </c>
      <c r="B473" s="14" t="s">
        <v>617</v>
      </c>
      <c r="C473" s="92" t="s">
        <v>616</v>
      </c>
      <c r="D473" s="93" t="s">
        <v>617</v>
      </c>
      <c r="E473" s="94" t="str">
        <f t="shared" si="57"/>
        <v>T157T157</v>
      </c>
      <c r="F473" s="95" t="s">
        <v>148</v>
      </c>
      <c r="G473" s="96">
        <v>51</v>
      </c>
      <c r="H473" s="1"/>
      <c r="I473" s="82">
        <v>0</v>
      </c>
      <c r="J473" s="82">
        <v>0</v>
      </c>
      <c r="K473" s="83">
        <v>0</v>
      </c>
      <c r="L473" s="82">
        <v>0</v>
      </c>
      <c r="M473" s="83">
        <v>0</v>
      </c>
      <c r="N473" s="82">
        <v>0</v>
      </c>
      <c r="O473" s="83">
        <v>0</v>
      </c>
      <c r="P473" s="82">
        <v>0</v>
      </c>
      <c r="Q473" s="83">
        <v>0</v>
      </c>
      <c r="R473" s="82">
        <v>0</v>
      </c>
      <c r="S473" s="83">
        <v>0</v>
      </c>
      <c r="T473" s="82">
        <v>0</v>
      </c>
      <c r="U473" s="83">
        <v>0</v>
      </c>
      <c r="V473" s="82">
        <v>0</v>
      </c>
      <c r="W473" s="83">
        <v>0</v>
      </c>
      <c r="X473" s="82">
        <v>0</v>
      </c>
      <c r="Y473" s="83">
        <v>0</v>
      </c>
      <c r="Z473" s="82">
        <v>0</v>
      </c>
      <c r="AA473" s="83">
        <v>0</v>
      </c>
      <c r="AB473" s="82">
        <v>0</v>
      </c>
      <c r="AC473" s="83">
        <v>0</v>
      </c>
      <c r="AD473" s="82">
        <f t="shared" si="58"/>
        <v>0</v>
      </c>
      <c r="AE473" s="83">
        <f t="shared" si="59"/>
        <v>0</v>
      </c>
      <c r="AF473" s="97">
        <f t="shared" si="60"/>
        <v>0</v>
      </c>
      <c r="AG473" s="97">
        <f t="shared" si="61"/>
        <v>0</v>
      </c>
      <c r="AH473" s="11"/>
      <c r="AI473" s="84">
        <f t="shared" si="62"/>
        <v>170.98000000000002</v>
      </c>
      <c r="AJ473" s="84">
        <f t="shared" si="63"/>
        <v>0</v>
      </c>
      <c r="AK473" s="98">
        <f t="shared" si="64"/>
        <v>1</v>
      </c>
    </row>
    <row r="474" spans="1:37" x14ac:dyDescent="0.35">
      <c r="A474" s="13" t="s">
        <v>618</v>
      </c>
      <c r="B474" s="14" t="s">
        <v>619</v>
      </c>
      <c r="C474" s="92" t="s">
        <v>618</v>
      </c>
      <c r="D474" s="93" t="s">
        <v>619</v>
      </c>
      <c r="E474" s="94" t="str">
        <f t="shared" si="57"/>
        <v>T163T163</v>
      </c>
      <c r="F474" s="95" t="s">
        <v>148</v>
      </c>
      <c r="G474" s="96">
        <v>51</v>
      </c>
      <c r="H474" s="1"/>
      <c r="I474" s="82">
        <v>0</v>
      </c>
      <c r="J474" s="82">
        <v>0</v>
      </c>
      <c r="K474" s="83">
        <v>0</v>
      </c>
      <c r="L474" s="82">
        <v>0</v>
      </c>
      <c r="M474" s="83">
        <v>0</v>
      </c>
      <c r="N474" s="82">
        <v>0</v>
      </c>
      <c r="O474" s="83">
        <v>0</v>
      </c>
      <c r="P474" s="82">
        <v>0</v>
      </c>
      <c r="Q474" s="83">
        <v>0</v>
      </c>
      <c r="R474" s="82">
        <v>0</v>
      </c>
      <c r="S474" s="83">
        <v>0</v>
      </c>
      <c r="T474" s="82">
        <v>0</v>
      </c>
      <c r="U474" s="83">
        <v>0</v>
      </c>
      <c r="V474" s="82">
        <v>0</v>
      </c>
      <c r="W474" s="83">
        <v>0</v>
      </c>
      <c r="X474" s="82">
        <v>0</v>
      </c>
      <c r="Y474" s="83">
        <v>0</v>
      </c>
      <c r="Z474" s="82">
        <v>0</v>
      </c>
      <c r="AA474" s="83">
        <v>0</v>
      </c>
      <c r="AB474" s="82">
        <v>0</v>
      </c>
      <c r="AC474" s="83">
        <v>0</v>
      </c>
      <c r="AD474" s="82">
        <f t="shared" si="58"/>
        <v>0</v>
      </c>
      <c r="AE474" s="83">
        <f t="shared" si="59"/>
        <v>0</v>
      </c>
      <c r="AF474" s="97">
        <f t="shared" si="60"/>
        <v>0</v>
      </c>
      <c r="AG474" s="97">
        <f t="shared" si="61"/>
        <v>0</v>
      </c>
      <c r="AH474" s="11"/>
      <c r="AI474" s="84">
        <f t="shared" si="62"/>
        <v>157.07</v>
      </c>
      <c r="AJ474" s="84">
        <f t="shared" si="63"/>
        <v>0</v>
      </c>
      <c r="AK474" s="98">
        <f t="shared" si="64"/>
        <v>1</v>
      </c>
    </row>
    <row r="475" spans="1:37" x14ac:dyDescent="0.35">
      <c r="A475" s="13" t="s">
        <v>620</v>
      </c>
      <c r="B475" s="14" t="s">
        <v>621</v>
      </c>
      <c r="C475" s="92" t="s">
        <v>620</v>
      </c>
      <c r="D475" s="93" t="s">
        <v>622</v>
      </c>
      <c r="E475" s="94" t="str">
        <f t="shared" si="57"/>
        <v>T188T188</v>
      </c>
      <c r="F475" s="95" t="s">
        <v>87</v>
      </c>
      <c r="G475" s="96">
        <v>51</v>
      </c>
      <c r="H475" s="1"/>
      <c r="I475" s="82">
        <v>0</v>
      </c>
      <c r="J475" s="82">
        <v>0</v>
      </c>
      <c r="K475" s="83">
        <v>0</v>
      </c>
      <c r="L475" s="82">
        <v>0</v>
      </c>
      <c r="M475" s="83">
        <v>0</v>
      </c>
      <c r="N475" s="82">
        <v>0</v>
      </c>
      <c r="O475" s="83">
        <v>0</v>
      </c>
      <c r="P475" s="82">
        <v>0</v>
      </c>
      <c r="Q475" s="83">
        <v>0</v>
      </c>
      <c r="R475" s="82">
        <v>0</v>
      </c>
      <c r="S475" s="83">
        <v>0</v>
      </c>
      <c r="T475" s="82">
        <v>0</v>
      </c>
      <c r="U475" s="83">
        <v>0</v>
      </c>
      <c r="V475" s="82">
        <v>0</v>
      </c>
      <c r="W475" s="83">
        <v>0</v>
      </c>
      <c r="X475" s="82">
        <v>0</v>
      </c>
      <c r="Y475" s="83">
        <v>0</v>
      </c>
      <c r="Z475" s="82">
        <v>0</v>
      </c>
      <c r="AA475" s="83">
        <v>0</v>
      </c>
      <c r="AB475" s="82">
        <v>0</v>
      </c>
      <c r="AC475" s="83">
        <v>0</v>
      </c>
      <c r="AD475" s="82">
        <f t="shared" si="58"/>
        <v>0</v>
      </c>
      <c r="AE475" s="83">
        <f t="shared" si="59"/>
        <v>0</v>
      </c>
      <c r="AF475" s="97">
        <f t="shared" si="60"/>
        <v>0</v>
      </c>
      <c r="AG475" s="97">
        <f t="shared" si="61"/>
        <v>0</v>
      </c>
      <c r="AH475" s="11"/>
      <c r="AI475" s="84">
        <f t="shared" si="62"/>
        <v>165.29</v>
      </c>
      <c r="AJ475" s="84">
        <f t="shared" si="63"/>
        <v>0</v>
      </c>
      <c r="AK475" s="98">
        <f t="shared" si="64"/>
        <v>1</v>
      </c>
    </row>
    <row r="476" spans="1:37" x14ac:dyDescent="0.35">
      <c r="A476" s="13" t="s">
        <v>623</v>
      </c>
      <c r="B476" s="14" t="s">
        <v>624</v>
      </c>
      <c r="C476" s="92" t="s">
        <v>623</v>
      </c>
      <c r="D476" s="93" t="s">
        <v>624</v>
      </c>
      <c r="E476" s="94" t="str">
        <f t="shared" si="57"/>
        <v>T253T253</v>
      </c>
      <c r="F476" s="95" t="s">
        <v>148</v>
      </c>
      <c r="G476" s="96">
        <v>51</v>
      </c>
      <c r="H476" s="1"/>
      <c r="I476" s="82">
        <v>0</v>
      </c>
      <c r="J476" s="82">
        <v>0</v>
      </c>
      <c r="K476" s="83">
        <v>0</v>
      </c>
      <c r="L476" s="82">
        <v>0</v>
      </c>
      <c r="M476" s="83">
        <v>0</v>
      </c>
      <c r="N476" s="82">
        <v>0</v>
      </c>
      <c r="O476" s="83">
        <v>0</v>
      </c>
      <c r="P476" s="82">
        <v>0</v>
      </c>
      <c r="Q476" s="83">
        <v>0</v>
      </c>
      <c r="R476" s="82">
        <v>0</v>
      </c>
      <c r="S476" s="83">
        <v>0</v>
      </c>
      <c r="T476" s="82">
        <v>0</v>
      </c>
      <c r="U476" s="83">
        <v>0</v>
      </c>
      <c r="V476" s="82">
        <v>0</v>
      </c>
      <c r="W476" s="83">
        <v>0</v>
      </c>
      <c r="X476" s="82">
        <v>0</v>
      </c>
      <c r="Y476" s="83">
        <v>0</v>
      </c>
      <c r="Z476" s="82">
        <v>0</v>
      </c>
      <c r="AA476" s="83">
        <v>0</v>
      </c>
      <c r="AB476" s="82">
        <v>0</v>
      </c>
      <c r="AC476" s="83">
        <v>0</v>
      </c>
      <c r="AD476" s="82">
        <f t="shared" si="58"/>
        <v>0</v>
      </c>
      <c r="AE476" s="83">
        <f t="shared" si="59"/>
        <v>0</v>
      </c>
      <c r="AF476" s="97">
        <f t="shared" si="60"/>
        <v>0</v>
      </c>
      <c r="AG476" s="97">
        <f t="shared" si="61"/>
        <v>0</v>
      </c>
      <c r="AH476" s="11"/>
      <c r="AI476" s="84">
        <f t="shared" si="62"/>
        <v>516.31999999999994</v>
      </c>
      <c r="AJ476" s="84">
        <f t="shared" si="63"/>
        <v>0</v>
      </c>
      <c r="AK476" s="98">
        <f t="shared" si="64"/>
        <v>1</v>
      </c>
    </row>
    <row r="477" spans="1:37" x14ac:dyDescent="0.35">
      <c r="A477" s="99" t="s">
        <v>608</v>
      </c>
      <c r="B477" s="100" t="s">
        <v>609</v>
      </c>
      <c r="C477" s="101" t="s">
        <v>625</v>
      </c>
      <c r="D477" s="102" t="s">
        <v>626</v>
      </c>
      <c r="E477" s="103" t="str">
        <f t="shared" si="57"/>
        <v>U076T009</v>
      </c>
      <c r="F477" s="104" t="s">
        <v>148</v>
      </c>
      <c r="G477" s="105">
        <v>51</v>
      </c>
      <c r="H477" s="106"/>
      <c r="I477" s="107">
        <v>135</v>
      </c>
      <c r="J477" s="107">
        <v>11.5</v>
      </c>
      <c r="K477" s="108">
        <v>-6.21</v>
      </c>
      <c r="L477" s="107">
        <v>28</v>
      </c>
      <c r="M477" s="108">
        <v>10.08</v>
      </c>
      <c r="N477" s="107">
        <v>40.5</v>
      </c>
      <c r="O477" s="108">
        <v>15.8</v>
      </c>
      <c r="P477" s="107">
        <v>27</v>
      </c>
      <c r="Q477" s="108">
        <v>27.81</v>
      </c>
      <c r="R477" s="107">
        <v>0</v>
      </c>
      <c r="S477" s="108">
        <v>0</v>
      </c>
      <c r="T477" s="107">
        <v>135</v>
      </c>
      <c r="U477" s="108">
        <v>20.25</v>
      </c>
      <c r="V477" s="107">
        <v>0</v>
      </c>
      <c r="W477" s="108">
        <v>0</v>
      </c>
      <c r="X477" s="107">
        <v>0</v>
      </c>
      <c r="Y477" s="108">
        <v>0</v>
      </c>
      <c r="Z477" s="107">
        <v>0</v>
      </c>
      <c r="AA477" s="108">
        <v>7.88</v>
      </c>
      <c r="AB477" s="107">
        <v>0</v>
      </c>
      <c r="AC477" s="108">
        <v>2.12</v>
      </c>
      <c r="AD477" s="107">
        <f t="shared" si="58"/>
        <v>77.73</v>
      </c>
      <c r="AE477" s="108">
        <f t="shared" si="59"/>
        <v>212.73000000000002</v>
      </c>
      <c r="AF477" s="109">
        <f t="shared" si="60"/>
        <v>0</v>
      </c>
      <c r="AG477" s="109">
        <f t="shared" si="61"/>
        <v>0</v>
      </c>
      <c r="AH477" s="11"/>
      <c r="AI477" s="110">
        <f t="shared" si="62"/>
        <v>0</v>
      </c>
      <c r="AJ477" s="111">
        <f t="shared" si="63"/>
        <v>1</v>
      </c>
      <c r="AK477" s="108">
        <f t="shared" si="64"/>
        <v>0</v>
      </c>
    </row>
    <row r="478" spans="1:37" x14ac:dyDescent="0.35">
      <c r="A478" s="99" t="s">
        <v>610</v>
      </c>
      <c r="B478" s="100" t="s">
        <v>611</v>
      </c>
      <c r="C478" s="101" t="s">
        <v>625</v>
      </c>
      <c r="D478" s="102" t="s">
        <v>626</v>
      </c>
      <c r="E478" s="103" t="str">
        <f t="shared" si="57"/>
        <v>U076T028</v>
      </c>
      <c r="F478" s="104" t="s">
        <v>148</v>
      </c>
      <c r="G478" s="105">
        <v>51</v>
      </c>
      <c r="H478" s="106"/>
      <c r="I478" s="107">
        <v>88.539999999999992</v>
      </c>
      <c r="J478" s="107">
        <v>7.48</v>
      </c>
      <c r="K478" s="108">
        <v>-4.04</v>
      </c>
      <c r="L478" s="107">
        <v>20.77</v>
      </c>
      <c r="M478" s="108">
        <v>7.48</v>
      </c>
      <c r="N478" s="107">
        <v>25.27</v>
      </c>
      <c r="O478" s="108">
        <v>9.8699999999999992</v>
      </c>
      <c r="P478" s="107">
        <v>37.5</v>
      </c>
      <c r="Q478" s="108">
        <v>38.630000000000003</v>
      </c>
      <c r="R478" s="107">
        <v>0</v>
      </c>
      <c r="S478" s="108">
        <v>0</v>
      </c>
      <c r="T478" s="107">
        <v>88.539999999999992</v>
      </c>
      <c r="U478" s="108">
        <v>13.28</v>
      </c>
      <c r="V478" s="107">
        <v>0</v>
      </c>
      <c r="W478" s="108">
        <v>0</v>
      </c>
      <c r="X478" s="107">
        <v>0</v>
      </c>
      <c r="Y478" s="108">
        <v>0</v>
      </c>
      <c r="Z478" s="107">
        <v>0</v>
      </c>
      <c r="AA478" s="108">
        <v>5.17</v>
      </c>
      <c r="AB478" s="107">
        <v>0</v>
      </c>
      <c r="AC478" s="108">
        <v>1.39</v>
      </c>
      <c r="AD478" s="107">
        <f t="shared" si="58"/>
        <v>71.78</v>
      </c>
      <c r="AE478" s="108">
        <f t="shared" si="59"/>
        <v>160.32</v>
      </c>
      <c r="AF478" s="109">
        <f t="shared" si="60"/>
        <v>0</v>
      </c>
      <c r="AG478" s="109">
        <f t="shared" si="61"/>
        <v>0</v>
      </c>
      <c r="AH478" s="11"/>
      <c r="AI478" s="110">
        <f t="shared" si="62"/>
        <v>0</v>
      </c>
      <c r="AJ478" s="111">
        <f t="shared" si="63"/>
        <v>1</v>
      </c>
      <c r="AK478" s="108">
        <f t="shared" si="64"/>
        <v>0</v>
      </c>
    </row>
    <row r="479" spans="1:37" x14ac:dyDescent="0.35">
      <c r="A479" s="99" t="s">
        <v>614</v>
      </c>
      <c r="B479" s="100" t="s">
        <v>615</v>
      </c>
      <c r="C479" s="101" t="s">
        <v>625</v>
      </c>
      <c r="D479" s="102" t="s">
        <v>626</v>
      </c>
      <c r="E479" s="103" t="str">
        <f t="shared" si="57"/>
        <v>U076T156</v>
      </c>
      <c r="F479" s="104" t="s">
        <v>148</v>
      </c>
      <c r="G479" s="105">
        <v>51</v>
      </c>
      <c r="H479" s="106"/>
      <c r="I479" s="107">
        <v>50.33</v>
      </c>
      <c r="J479" s="107">
        <v>5.5</v>
      </c>
      <c r="K479" s="108">
        <v>-2.97</v>
      </c>
      <c r="L479" s="107">
        <v>11.83</v>
      </c>
      <c r="M479" s="108">
        <v>4.26</v>
      </c>
      <c r="N479" s="107">
        <v>8.5</v>
      </c>
      <c r="O479" s="108">
        <v>3.32</v>
      </c>
      <c r="P479" s="107">
        <v>16</v>
      </c>
      <c r="Q479" s="108">
        <v>16.48</v>
      </c>
      <c r="R479" s="107">
        <v>0</v>
      </c>
      <c r="S479" s="108">
        <v>0</v>
      </c>
      <c r="T479" s="107">
        <v>50.33</v>
      </c>
      <c r="U479" s="108">
        <v>7.55</v>
      </c>
      <c r="V479" s="107">
        <v>0</v>
      </c>
      <c r="W479" s="108">
        <v>0</v>
      </c>
      <c r="X479" s="107">
        <v>0</v>
      </c>
      <c r="Y479" s="108">
        <v>0</v>
      </c>
      <c r="Z479" s="107">
        <v>0</v>
      </c>
      <c r="AA479" s="108">
        <v>2.94</v>
      </c>
      <c r="AB479" s="107">
        <v>0</v>
      </c>
      <c r="AC479" s="108">
        <v>0.79</v>
      </c>
      <c r="AD479" s="107">
        <f t="shared" si="58"/>
        <v>32.370000000000005</v>
      </c>
      <c r="AE479" s="108">
        <f t="shared" si="59"/>
        <v>82.7</v>
      </c>
      <c r="AF479" s="109">
        <f t="shared" si="60"/>
        <v>0</v>
      </c>
      <c r="AG479" s="109">
        <f t="shared" si="61"/>
        <v>0</v>
      </c>
      <c r="AH479" s="11"/>
      <c r="AI479" s="110">
        <f t="shared" si="62"/>
        <v>0</v>
      </c>
      <c r="AJ479" s="111">
        <f t="shared" si="63"/>
        <v>1</v>
      </c>
      <c r="AK479" s="108">
        <f t="shared" si="64"/>
        <v>0</v>
      </c>
    </row>
    <row r="480" spans="1:37" x14ac:dyDescent="0.35">
      <c r="A480" s="99" t="s">
        <v>616</v>
      </c>
      <c r="B480" s="100" t="s">
        <v>617</v>
      </c>
      <c r="C480" s="101" t="s">
        <v>625</v>
      </c>
      <c r="D480" s="102" t="s">
        <v>626</v>
      </c>
      <c r="E480" s="103" t="str">
        <f t="shared" si="57"/>
        <v>U076T157</v>
      </c>
      <c r="F480" s="104" t="s">
        <v>148</v>
      </c>
      <c r="G480" s="156">
        <v>51</v>
      </c>
      <c r="H480" s="106"/>
      <c r="I480" s="107">
        <v>105.81</v>
      </c>
      <c r="J480" s="107">
        <v>12.5</v>
      </c>
      <c r="K480" s="108">
        <v>-6.75</v>
      </c>
      <c r="L480" s="107">
        <v>20.5</v>
      </c>
      <c r="M480" s="108">
        <v>7.3800000000000008</v>
      </c>
      <c r="N480" s="107">
        <v>30.73</v>
      </c>
      <c r="O480" s="108">
        <v>11.99</v>
      </c>
      <c r="P480" s="107">
        <v>28</v>
      </c>
      <c r="Q480" s="108">
        <v>28.84</v>
      </c>
      <c r="R480" s="107">
        <v>0</v>
      </c>
      <c r="S480" s="108">
        <v>0</v>
      </c>
      <c r="T480" s="107">
        <v>105.80999999999999</v>
      </c>
      <c r="U480" s="108">
        <v>15.87</v>
      </c>
      <c r="V480" s="107">
        <v>0</v>
      </c>
      <c r="W480" s="108">
        <v>0</v>
      </c>
      <c r="X480" s="107">
        <v>0</v>
      </c>
      <c r="Y480" s="108">
        <v>0</v>
      </c>
      <c r="Z480" s="107">
        <v>0</v>
      </c>
      <c r="AA480" s="108">
        <v>6.18</v>
      </c>
      <c r="AB480" s="107">
        <v>0</v>
      </c>
      <c r="AC480" s="108">
        <v>1.66</v>
      </c>
      <c r="AD480" s="107">
        <f t="shared" si="58"/>
        <v>65.17</v>
      </c>
      <c r="AE480" s="108">
        <f t="shared" si="59"/>
        <v>170.98000000000002</v>
      </c>
      <c r="AF480" s="109">
        <f t="shared" si="60"/>
        <v>0</v>
      </c>
      <c r="AG480" s="109">
        <f t="shared" si="61"/>
        <v>0</v>
      </c>
      <c r="AH480" s="11"/>
      <c r="AI480" s="110">
        <f t="shared" si="62"/>
        <v>0</v>
      </c>
      <c r="AJ480" s="111">
        <f t="shared" si="63"/>
        <v>1</v>
      </c>
      <c r="AK480" s="108">
        <f t="shared" si="64"/>
        <v>0</v>
      </c>
    </row>
    <row r="481" spans="1:37" x14ac:dyDescent="0.35">
      <c r="A481" s="99" t="s">
        <v>618</v>
      </c>
      <c r="B481" s="100" t="s">
        <v>619</v>
      </c>
      <c r="C481" s="101" t="s">
        <v>625</v>
      </c>
      <c r="D481" s="102" t="s">
        <v>626</v>
      </c>
      <c r="E481" s="103" t="str">
        <f t="shared" si="57"/>
        <v>U076T163</v>
      </c>
      <c r="F481" s="104" t="s">
        <v>148</v>
      </c>
      <c r="G481" s="156">
        <v>51</v>
      </c>
      <c r="H481" s="106"/>
      <c r="I481" s="107">
        <v>94.5</v>
      </c>
      <c r="J481" s="107">
        <v>10</v>
      </c>
      <c r="K481" s="108">
        <v>-5.4</v>
      </c>
      <c r="L481" s="107">
        <v>21.5</v>
      </c>
      <c r="M481" s="108">
        <v>7.74</v>
      </c>
      <c r="N481" s="107">
        <v>23.5</v>
      </c>
      <c r="O481" s="108">
        <v>9.18</v>
      </c>
      <c r="P481" s="107">
        <v>29</v>
      </c>
      <c r="Q481" s="108">
        <v>29.87</v>
      </c>
      <c r="R481" s="107">
        <v>0</v>
      </c>
      <c r="S481" s="108">
        <v>0</v>
      </c>
      <c r="T481" s="107">
        <v>94.5</v>
      </c>
      <c r="U481" s="108">
        <v>14.18</v>
      </c>
      <c r="V481" s="107">
        <v>0</v>
      </c>
      <c r="W481" s="108">
        <v>0</v>
      </c>
      <c r="X481" s="107">
        <v>0</v>
      </c>
      <c r="Y481" s="108">
        <v>0</v>
      </c>
      <c r="Z481" s="107">
        <v>0</v>
      </c>
      <c r="AA481" s="108">
        <v>5.51</v>
      </c>
      <c r="AB481" s="107">
        <v>0</v>
      </c>
      <c r="AC481" s="108">
        <v>1.49</v>
      </c>
      <c r="AD481" s="107">
        <f t="shared" si="58"/>
        <v>62.57</v>
      </c>
      <c r="AE481" s="108">
        <f t="shared" si="59"/>
        <v>157.07</v>
      </c>
      <c r="AF481" s="109">
        <f t="shared" si="60"/>
        <v>0</v>
      </c>
      <c r="AG481" s="109">
        <f t="shared" si="61"/>
        <v>0</v>
      </c>
      <c r="AH481" s="11"/>
      <c r="AI481" s="110">
        <f t="shared" si="62"/>
        <v>0</v>
      </c>
      <c r="AJ481" s="111">
        <f t="shared" si="63"/>
        <v>1</v>
      </c>
      <c r="AK481" s="108">
        <f t="shared" si="64"/>
        <v>0</v>
      </c>
    </row>
    <row r="482" spans="1:37" x14ac:dyDescent="0.35">
      <c r="A482" s="99" t="s">
        <v>620</v>
      </c>
      <c r="B482" s="100" t="s">
        <v>621</v>
      </c>
      <c r="C482" s="101" t="s">
        <v>625</v>
      </c>
      <c r="D482" s="102" t="s">
        <v>626</v>
      </c>
      <c r="E482" s="103" t="str">
        <f t="shared" si="57"/>
        <v>U076T188</v>
      </c>
      <c r="F482" s="104" t="s">
        <v>87</v>
      </c>
      <c r="G482" s="156">
        <v>51</v>
      </c>
      <c r="H482" s="106"/>
      <c r="I482" s="107">
        <v>105.5</v>
      </c>
      <c r="J482" s="107">
        <v>12</v>
      </c>
      <c r="K482" s="108">
        <v>-6.48</v>
      </c>
      <c r="L482" s="107">
        <v>16.5</v>
      </c>
      <c r="M482" s="108">
        <v>5.94</v>
      </c>
      <c r="N482" s="107">
        <v>28</v>
      </c>
      <c r="O482" s="108">
        <v>10.93</v>
      </c>
      <c r="P482" s="107">
        <v>25</v>
      </c>
      <c r="Q482" s="108">
        <v>25.75</v>
      </c>
      <c r="R482" s="107">
        <v>0</v>
      </c>
      <c r="S482" s="108">
        <v>0</v>
      </c>
      <c r="T482" s="107">
        <v>105.5</v>
      </c>
      <c r="U482" s="108">
        <v>15.83</v>
      </c>
      <c r="V482" s="107">
        <v>0</v>
      </c>
      <c r="W482" s="108">
        <v>0</v>
      </c>
      <c r="X482" s="107">
        <v>0</v>
      </c>
      <c r="Y482" s="108">
        <v>0</v>
      </c>
      <c r="Z482" s="107">
        <v>0</v>
      </c>
      <c r="AA482" s="108">
        <v>6.16</v>
      </c>
      <c r="AB482" s="107">
        <v>0</v>
      </c>
      <c r="AC482" s="108">
        <v>1.66</v>
      </c>
      <c r="AD482" s="107">
        <f t="shared" si="58"/>
        <v>59.789999999999992</v>
      </c>
      <c r="AE482" s="108">
        <f t="shared" si="59"/>
        <v>165.29</v>
      </c>
      <c r="AF482" s="109">
        <f t="shared" si="60"/>
        <v>0</v>
      </c>
      <c r="AG482" s="109">
        <f t="shared" si="61"/>
        <v>0</v>
      </c>
      <c r="AH482" s="11"/>
      <c r="AI482" s="110">
        <f t="shared" si="62"/>
        <v>0</v>
      </c>
      <c r="AJ482" s="111">
        <f t="shared" si="63"/>
        <v>1</v>
      </c>
      <c r="AK482" s="108">
        <f t="shared" si="64"/>
        <v>0</v>
      </c>
    </row>
    <row r="483" spans="1:37" x14ac:dyDescent="0.35">
      <c r="A483" s="99" t="s">
        <v>623</v>
      </c>
      <c r="B483" s="100" t="s">
        <v>624</v>
      </c>
      <c r="C483" s="101" t="s">
        <v>625</v>
      </c>
      <c r="D483" s="102" t="s">
        <v>626</v>
      </c>
      <c r="E483" s="103" t="str">
        <f t="shared" si="57"/>
        <v>U076T253</v>
      </c>
      <c r="F483" s="104" t="s">
        <v>148</v>
      </c>
      <c r="G483" s="105">
        <v>51</v>
      </c>
      <c r="H483" s="106"/>
      <c r="I483" s="107">
        <v>337.90999999999997</v>
      </c>
      <c r="J483" s="107">
        <v>39.5</v>
      </c>
      <c r="K483" s="108">
        <v>-21.33</v>
      </c>
      <c r="L483" s="107">
        <v>60.75</v>
      </c>
      <c r="M483" s="108">
        <v>21.87</v>
      </c>
      <c r="N483" s="107">
        <v>95.96</v>
      </c>
      <c r="O483" s="108">
        <v>37.430000000000007</v>
      </c>
      <c r="P483" s="107">
        <v>58</v>
      </c>
      <c r="Q483" s="108">
        <v>59.74</v>
      </c>
      <c r="R483" s="107">
        <v>2</v>
      </c>
      <c r="S483" s="108">
        <v>4.9800000000000004</v>
      </c>
      <c r="T483" s="107">
        <v>337.90999999999997</v>
      </c>
      <c r="U483" s="108">
        <v>50.69</v>
      </c>
      <c r="V483" s="107">
        <v>0</v>
      </c>
      <c r="W483" s="108">
        <v>0</v>
      </c>
      <c r="X483" s="107">
        <v>0</v>
      </c>
      <c r="Y483" s="108">
        <v>0</v>
      </c>
      <c r="Z483" s="107">
        <v>0</v>
      </c>
      <c r="AA483" s="108">
        <v>19.72</v>
      </c>
      <c r="AB483" s="107">
        <v>0</v>
      </c>
      <c r="AC483" s="108">
        <v>5.31</v>
      </c>
      <c r="AD483" s="107">
        <f t="shared" si="58"/>
        <v>178.41</v>
      </c>
      <c r="AE483" s="108">
        <f t="shared" si="59"/>
        <v>516.31999999999994</v>
      </c>
      <c r="AF483" s="109">
        <f t="shared" si="60"/>
        <v>0</v>
      </c>
      <c r="AG483" s="109">
        <f t="shared" si="61"/>
        <v>0</v>
      </c>
      <c r="AH483" s="11"/>
      <c r="AI483" s="110">
        <f t="shared" si="62"/>
        <v>0</v>
      </c>
      <c r="AJ483" s="111">
        <f t="shared" si="63"/>
        <v>1</v>
      </c>
      <c r="AK483" s="108">
        <f t="shared" si="64"/>
        <v>0</v>
      </c>
    </row>
    <row r="484" spans="1:37" x14ac:dyDescent="0.35">
      <c r="A484" s="112" t="s">
        <v>625</v>
      </c>
      <c r="B484" s="113" t="s">
        <v>626</v>
      </c>
      <c r="C484" s="114" t="s">
        <v>625</v>
      </c>
      <c r="D484" s="115" t="s">
        <v>627</v>
      </c>
      <c r="E484" s="116" t="str">
        <f t="shared" si="57"/>
        <v>U076U076</v>
      </c>
      <c r="F484" s="117" t="s">
        <v>148</v>
      </c>
      <c r="G484" s="118">
        <v>51</v>
      </c>
      <c r="H484" s="106"/>
      <c r="I484" s="119">
        <v>0</v>
      </c>
      <c r="J484" s="119">
        <v>0</v>
      </c>
      <c r="K484" s="120">
        <v>0</v>
      </c>
      <c r="L484" s="119">
        <v>0</v>
      </c>
      <c r="M484" s="120">
        <v>0</v>
      </c>
      <c r="N484" s="119">
        <v>0</v>
      </c>
      <c r="O484" s="120">
        <v>0</v>
      </c>
      <c r="P484" s="119">
        <v>0</v>
      </c>
      <c r="Q484" s="120">
        <v>0</v>
      </c>
      <c r="R484" s="119">
        <v>0</v>
      </c>
      <c r="S484" s="120">
        <v>0</v>
      </c>
      <c r="T484" s="119">
        <v>0</v>
      </c>
      <c r="U484" s="120">
        <v>0</v>
      </c>
      <c r="V484" s="119">
        <v>0</v>
      </c>
      <c r="W484" s="120">
        <v>0</v>
      </c>
      <c r="X484" s="119">
        <v>0</v>
      </c>
      <c r="Y484" s="120">
        <v>0</v>
      </c>
      <c r="Z484" s="119">
        <v>255</v>
      </c>
      <c r="AA484" s="120">
        <v>0</v>
      </c>
      <c r="AB484" s="119">
        <v>206</v>
      </c>
      <c r="AC484" s="120">
        <v>0</v>
      </c>
      <c r="AD484" s="119">
        <f t="shared" si="58"/>
        <v>0</v>
      </c>
      <c r="AE484" s="120">
        <f t="shared" si="59"/>
        <v>0</v>
      </c>
      <c r="AF484" s="121">
        <f t="shared" si="60"/>
        <v>547.81999999999994</v>
      </c>
      <c r="AG484" s="121">
        <f t="shared" si="61"/>
        <v>1465.4099999999999</v>
      </c>
      <c r="AH484" s="11"/>
      <c r="AI484" s="122">
        <f t="shared" si="62"/>
        <v>0</v>
      </c>
      <c r="AJ484" s="122">
        <f t="shared" si="63"/>
        <v>0</v>
      </c>
      <c r="AK484" s="120">
        <f t="shared" si="64"/>
        <v>0</v>
      </c>
    </row>
    <row r="485" spans="1:37" x14ac:dyDescent="0.35">
      <c r="A485" s="13" t="s">
        <v>628</v>
      </c>
      <c r="B485" s="14" t="s">
        <v>629</v>
      </c>
      <c r="C485" s="92" t="s">
        <v>628</v>
      </c>
      <c r="D485" s="93" t="s">
        <v>629</v>
      </c>
      <c r="E485" s="94" t="str">
        <f t="shared" si="57"/>
        <v>T094T094</v>
      </c>
      <c r="F485" s="95" t="s">
        <v>148</v>
      </c>
      <c r="G485" s="96">
        <v>52</v>
      </c>
      <c r="H485" s="1"/>
      <c r="I485" s="82">
        <v>392.84</v>
      </c>
      <c r="J485" s="82">
        <v>34.5</v>
      </c>
      <c r="K485" s="83">
        <v>-18.63</v>
      </c>
      <c r="L485" s="82">
        <v>81.73</v>
      </c>
      <c r="M485" s="83">
        <v>29.419999999999998</v>
      </c>
      <c r="N485" s="82">
        <v>115.13</v>
      </c>
      <c r="O485" s="83">
        <v>44.910000000000004</v>
      </c>
      <c r="P485" s="82">
        <v>155.5</v>
      </c>
      <c r="Q485" s="83">
        <v>160.16999999999999</v>
      </c>
      <c r="R485" s="82">
        <v>2</v>
      </c>
      <c r="S485" s="83">
        <v>4.9800000000000004</v>
      </c>
      <c r="T485" s="82">
        <v>0</v>
      </c>
      <c r="U485" s="83">
        <v>0</v>
      </c>
      <c r="V485" s="82">
        <v>0</v>
      </c>
      <c r="W485" s="83">
        <v>0</v>
      </c>
      <c r="X485" s="82">
        <v>392.84</v>
      </c>
      <c r="Y485" s="83">
        <v>27.5</v>
      </c>
      <c r="Z485" s="82">
        <v>0</v>
      </c>
      <c r="AA485" s="83">
        <v>0</v>
      </c>
      <c r="AB485" s="82">
        <v>0</v>
      </c>
      <c r="AC485" s="83">
        <v>0</v>
      </c>
      <c r="AD485" s="82">
        <f t="shared" si="58"/>
        <v>248.35</v>
      </c>
      <c r="AE485" s="83">
        <f t="shared" si="59"/>
        <v>641.18999999999994</v>
      </c>
      <c r="AF485" s="97">
        <f t="shared" si="60"/>
        <v>248.35</v>
      </c>
      <c r="AG485" s="97">
        <f t="shared" si="61"/>
        <v>641.18999999999994</v>
      </c>
      <c r="AH485" s="11"/>
      <c r="AI485" s="84">
        <f t="shared" si="62"/>
        <v>641.18999999999994</v>
      </c>
      <c r="AJ485" s="124">
        <f t="shared" si="63"/>
        <v>1</v>
      </c>
      <c r="AK485" s="98">
        <f t="shared" si="64"/>
        <v>1</v>
      </c>
    </row>
    <row r="486" spans="1:37" x14ac:dyDescent="0.35">
      <c r="A486" s="13" t="s">
        <v>630</v>
      </c>
      <c r="B486" s="14" t="s">
        <v>631</v>
      </c>
      <c r="C486" s="92" t="s">
        <v>630</v>
      </c>
      <c r="D486" s="93" t="s">
        <v>631</v>
      </c>
      <c r="E486" s="94" t="str">
        <f t="shared" si="57"/>
        <v>T227T227</v>
      </c>
      <c r="F486" s="95" t="s">
        <v>148</v>
      </c>
      <c r="G486" s="96">
        <v>52</v>
      </c>
      <c r="H486" s="1"/>
      <c r="I486" s="82">
        <v>364.07000000000005</v>
      </c>
      <c r="J486" s="82">
        <v>29.5</v>
      </c>
      <c r="K486" s="83">
        <v>-15.93</v>
      </c>
      <c r="L486" s="82">
        <v>78.73</v>
      </c>
      <c r="M486" s="83">
        <v>28.340000000000003</v>
      </c>
      <c r="N486" s="82">
        <v>99.31</v>
      </c>
      <c r="O486" s="83">
        <v>38.74</v>
      </c>
      <c r="P486" s="82">
        <v>122</v>
      </c>
      <c r="Q486" s="83">
        <v>125.66</v>
      </c>
      <c r="R486" s="82">
        <v>0</v>
      </c>
      <c r="S486" s="83">
        <v>0</v>
      </c>
      <c r="T486" s="82">
        <v>0</v>
      </c>
      <c r="U486" s="83">
        <v>0</v>
      </c>
      <c r="V486" s="82">
        <v>0</v>
      </c>
      <c r="W486" s="83">
        <v>0</v>
      </c>
      <c r="X486" s="82">
        <v>364.07</v>
      </c>
      <c r="Y486" s="83">
        <v>25.48</v>
      </c>
      <c r="Z486" s="82">
        <v>0</v>
      </c>
      <c r="AA486" s="83">
        <v>0</v>
      </c>
      <c r="AB486" s="82">
        <v>0</v>
      </c>
      <c r="AC486" s="83">
        <v>0</v>
      </c>
      <c r="AD486" s="82">
        <f t="shared" si="58"/>
        <v>202.29</v>
      </c>
      <c r="AE486" s="83">
        <f t="shared" si="59"/>
        <v>566.36</v>
      </c>
      <c r="AF486" s="97">
        <f t="shared" si="60"/>
        <v>202.29</v>
      </c>
      <c r="AG486" s="97">
        <f t="shared" si="61"/>
        <v>566.36</v>
      </c>
      <c r="AH486" s="11"/>
      <c r="AI486" s="84">
        <f t="shared" si="62"/>
        <v>566.36</v>
      </c>
      <c r="AJ486" s="124">
        <f t="shared" si="63"/>
        <v>1</v>
      </c>
      <c r="AK486" s="98">
        <f t="shared" si="64"/>
        <v>1</v>
      </c>
    </row>
    <row r="487" spans="1:37" x14ac:dyDescent="0.35">
      <c r="A487" s="13" t="s">
        <v>632</v>
      </c>
      <c r="B487" s="14" t="s">
        <v>633</v>
      </c>
      <c r="C487" s="92" t="s">
        <v>632</v>
      </c>
      <c r="D487" s="93" t="s">
        <v>633</v>
      </c>
      <c r="E487" s="94" t="str">
        <f t="shared" si="57"/>
        <v>T238T238</v>
      </c>
      <c r="F487" s="95" t="s">
        <v>148</v>
      </c>
      <c r="G487" s="96">
        <v>52</v>
      </c>
      <c r="H487" s="1"/>
      <c r="I487" s="82">
        <v>0</v>
      </c>
      <c r="J487" s="82">
        <v>0</v>
      </c>
      <c r="K487" s="83">
        <v>0</v>
      </c>
      <c r="L487" s="82">
        <v>0</v>
      </c>
      <c r="M487" s="83">
        <v>0</v>
      </c>
      <c r="N487" s="82">
        <v>0</v>
      </c>
      <c r="O487" s="83">
        <v>0</v>
      </c>
      <c r="P487" s="82">
        <v>0</v>
      </c>
      <c r="Q487" s="83">
        <v>0</v>
      </c>
      <c r="R487" s="82">
        <v>0</v>
      </c>
      <c r="S487" s="83">
        <v>0</v>
      </c>
      <c r="T487" s="82">
        <v>0</v>
      </c>
      <c r="U487" s="83">
        <v>0</v>
      </c>
      <c r="V487" s="82">
        <v>0</v>
      </c>
      <c r="W487" s="83">
        <v>0</v>
      </c>
      <c r="X487" s="82">
        <v>0</v>
      </c>
      <c r="Y487" s="83">
        <v>0</v>
      </c>
      <c r="Z487" s="82">
        <v>0</v>
      </c>
      <c r="AA487" s="83">
        <v>0</v>
      </c>
      <c r="AB487" s="82">
        <v>0</v>
      </c>
      <c r="AC487" s="83">
        <v>0</v>
      </c>
      <c r="AD487" s="82">
        <f t="shared" si="58"/>
        <v>0</v>
      </c>
      <c r="AE487" s="83">
        <f t="shared" si="59"/>
        <v>0</v>
      </c>
      <c r="AF487" s="97">
        <f t="shared" si="60"/>
        <v>0</v>
      </c>
      <c r="AG487" s="97">
        <f t="shared" si="61"/>
        <v>0</v>
      </c>
      <c r="AH487" s="11"/>
      <c r="AI487" s="84">
        <f t="shared" si="62"/>
        <v>169.83</v>
      </c>
      <c r="AJ487" s="84">
        <f t="shared" si="63"/>
        <v>0</v>
      </c>
      <c r="AK487" s="98">
        <f t="shared" si="64"/>
        <v>1</v>
      </c>
    </row>
    <row r="488" spans="1:37" x14ac:dyDescent="0.35">
      <c r="A488" s="13" t="s">
        <v>634</v>
      </c>
      <c r="B488" s="14" t="s">
        <v>148</v>
      </c>
      <c r="C488" s="92" t="s">
        <v>634</v>
      </c>
      <c r="D488" s="93" t="s">
        <v>148</v>
      </c>
      <c r="E488" s="94" t="str">
        <f t="shared" si="57"/>
        <v>T247T247</v>
      </c>
      <c r="F488" s="95" t="s">
        <v>148</v>
      </c>
      <c r="G488" s="96">
        <v>52</v>
      </c>
      <c r="H488" s="1"/>
      <c r="I488" s="82">
        <v>0</v>
      </c>
      <c r="J488" s="82">
        <v>0</v>
      </c>
      <c r="K488" s="83">
        <v>0</v>
      </c>
      <c r="L488" s="82">
        <v>0</v>
      </c>
      <c r="M488" s="83">
        <v>0</v>
      </c>
      <c r="N488" s="82">
        <v>0</v>
      </c>
      <c r="O488" s="83">
        <v>0</v>
      </c>
      <c r="P488" s="82">
        <v>0</v>
      </c>
      <c r="Q488" s="83">
        <v>0</v>
      </c>
      <c r="R488" s="82">
        <v>0</v>
      </c>
      <c r="S488" s="83">
        <v>0</v>
      </c>
      <c r="T488" s="82">
        <v>0</v>
      </c>
      <c r="U488" s="83">
        <v>0</v>
      </c>
      <c r="V488" s="82">
        <v>0</v>
      </c>
      <c r="W488" s="83">
        <v>0</v>
      </c>
      <c r="X488" s="82">
        <v>0</v>
      </c>
      <c r="Y488" s="83">
        <v>0</v>
      </c>
      <c r="Z488" s="82">
        <v>0</v>
      </c>
      <c r="AA488" s="83">
        <v>0</v>
      </c>
      <c r="AB488" s="82">
        <v>0</v>
      </c>
      <c r="AC488" s="83">
        <v>0</v>
      </c>
      <c r="AD488" s="82">
        <f t="shared" si="58"/>
        <v>0</v>
      </c>
      <c r="AE488" s="83">
        <f t="shared" si="59"/>
        <v>0</v>
      </c>
      <c r="AF488" s="97">
        <f t="shared" si="60"/>
        <v>0</v>
      </c>
      <c r="AG488" s="97">
        <f t="shared" si="61"/>
        <v>0</v>
      </c>
      <c r="AH488" s="11"/>
      <c r="AI488" s="84">
        <f t="shared" si="62"/>
        <v>754.28</v>
      </c>
      <c r="AJ488" s="84">
        <f t="shared" si="63"/>
        <v>0</v>
      </c>
      <c r="AK488" s="98">
        <f t="shared" si="64"/>
        <v>1</v>
      </c>
    </row>
    <row r="489" spans="1:37" x14ac:dyDescent="0.35">
      <c r="A489" s="99" t="s">
        <v>632</v>
      </c>
      <c r="B489" s="100" t="s">
        <v>633</v>
      </c>
      <c r="C489" s="101" t="s">
        <v>635</v>
      </c>
      <c r="D489" s="102" t="s">
        <v>636</v>
      </c>
      <c r="E489" s="103" t="str">
        <f t="shared" si="57"/>
        <v>U086T238</v>
      </c>
      <c r="F489" s="104" t="s">
        <v>148</v>
      </c>
      <c r="G489" s="105">
        <v>52</v>
      </c>
      <c r="H489" s="106"/>
      <c r="I489" s="107">
        <v>118.43</v>
      </c>
      <c r="J489" s="107">
        <v>10.5</v>
      </c>
      <c r="K489" s="108">
        <v>-5.67</v>
      </c>
      <c r="L489" s="107">
        <v>19.25</v>
      </c>
      <c r="M489" s="108">
        <v>6.93</v>
      </c>
      <c r="N489" s="107">
        <v>39.18</v>
      </c>
      <c r="O489" s="108">
        <v>15.290000000000001</v>
      </c>
      <c r="P489" s="107">
        <v>29</v>
      </c>
      <c r="Q489" s="108">
        <v>29.87</v>
      </c>
      <c r="R489" s="107">
        <v>2</v>
      </c>
      <c r="S489" s="108">
        <v>4.9800000000000004</v>
      </c>
      <c r="T489" s="107">
        <v>0</v>
      </c>
      <c r="U489" s="108">
        <v>0</v>
      </c>
      <c r="V489" s="107">
        <v>0</v>
      </c>
      <c r="W489" s="108">
        <v>0</v>
      </c>
      <c r="X489" s="107">
        <v>0</v>
      </c>
      <c r="Y489" s="108">
        <v>0</v>
      </c>
      <c r="Z489" s="107">
        <v>0</v>
      </c>
      <c r="AA489" s="108">
        <v>0</v>
      </c>
      <c r="AB489" s="107">
        <v>0</v>
      </c>
      <c r="AC489" s="108">
        <v>0</v>
      </c>
      <c r="AD489" s="107">
        <f t="shared" si="58"/>
        <v>51.400000000000006</v>
      </c>
      <c r="AE489" s="108">
        <f t="shared" si="59"/>
        <v>169.83</v>
      </c>
      <c r="AF489" s="109">
        <f t="shared" si="60"/>
        <v>0</v>
      </c>
      <c r="AG489" s="109">
        <f t="shared" si="61"/>
        <v>0</v>
      </c>
      <c r="AH489" s="11"/>
      <c r="AI489" s="110">
        <f t="shared" si="62"/>
        <v>0</v>
      </c>
      <c r="AJ489" s="111">
        <f t="shared" si="63"/>
        <v>1</v>
      </c>
      <c r="AK489" s="108">
        <f t="shared" si="64"/>
        <v>0</v>
      </c>
    </row>
    <row r="490" spans="1:37" x14ac:dyDescent="0.35">
      <c r="A490" s="99" t="s">
        <v>634</v>
      </c>
      <c r="B490" s="100" t="s">
        <v>148</v>
      </c>
      <c r="C490" s="101" t="s">
        <v>635</v>
      </c>
      <c r="D490" s="102" t="s">
        <v>636</v>
      </c>
      <c r="E490" s="103" t="str">
        <f t="shared" si="57"/>
        <v>U086T247</v>
      </c>
      <c r="F490" s="104" t="s">
        <v>148</v>
      </c>
      <c r="G490" s="105">
        <v>52</v>
      </c>
      <c r="H490" s="106"/>
      <c r="I490" s="107">
        <v>457.78</v>
      </c>
      <c r="J490" s="107">
        <v>38</v>
      </c>
      <c r="K490" s="108">
        <v>-20.52</v>
      </c>
      <c r="L490" s="107">
        <v>95.740000000000009</v>
      </c>
      <c r="M490" s="108">
        <v>34.46</v>
      </c>
      <c r="N490" s="107">
        <v>139.1</v>
      </c>
      <c r="O490" s="108">
        <v>54.25</v>
      </c>
      <c r="P490" s="107">
        <v>211.98999999999998</v>
      </c>
      <c r="Q490" s="108">
        <v>218.35</v>
      </c>
      <c r="R490" s="107">
        <v>4</v>
      </c>
      <c r="S490" s="108">
        <v>9.9600000000000009</v>
      </c>
      <c r="T490" s="107">
        <v>0</v>
      </c>
      <c r="U490" s="108">
        <v>0</v>
      </c>
      <c r="V490" s="107">
        <v>0</v>
      </c>
      <c r="W490" s="108">
        <v>0</v>
      </c>
      <c r="X490" s="107">
        <v>0</v>
      </c>
      <c r="Y490" s="108">
        <v>0</v>
      </c>
      <c r="Z490" s="107">
        <v>0</v>
      </c>
      <c r="AA490" s="108">
        <v>0</v>
      </c>
      <c r="AB490" s="107">
        <v>0</v>
      </c>
      <c r="AC490" s="108">
        <v>0</v>
      </c>
      <c r="AD490" s="107">
        <f t="shared" si="58"/>
        <v>296.49999999999994</v>
      </c>
      <c r="AE490" s="108">
        <f t="shared" si="59"/>
        <v>754.28</v>
      </c>
      <c r="AF490" s="109">
        <f t="shared" si="60"/>
        <v>0</v>
      </c>
      <c r="AG490" s="109">
        <f t="shared" si="61"/>
        <v>0</v>
      </c>
      <c r="AH490" s="11"/>
      <c r="AI490" s="110">
        <f t="shared" si="62"/>
        <v>0</v>
      </c>
      <c r="AJ490" s="111">
        <f t="shared" si="63"/>
        <v>1</v>
      </c>
      <c r="AK490" s="108">
        <f t="shared" si="64"/>
        <v>0</v>
      </c>
    </row>
    <row r="491" spans="1:37" x14ac:dyDescent="0.35">
      <c r="A491" s="112" t="s">
        <v>635</v>
      </c>
      <c r="B491" s="113" t="s">
        <v>637</v>
      </c>
      <c r="C491" s="114" t="s">
        <v>635</v>
      </c>
      <c r="D491" s="115" t="s">
        <v>636</v>
      </c>
      <c r="E491" s="116" t="str">
        <f t="shared" si="57"/>
        <v>U086U086</v>
      </c>
      <c r="F491" s="117" t="s">
        <v>148</v>
      </c>
      <c r="G491" s="118">
        <v>52</v>
      </c>
      <c r="H491" s="1"/>
      <c r="I491" s="119">
        <v>0</v>
      </c>
      <c r="J491" s="119">
        <v>0</v>
      </c>
      <c r="K491" s="120">
        <v>0</v>
      </c>
      <c r="L491" s="119">
        <v>0</v>
      </c>
      <c r="M491" s="120">
        <v>0</v>
      </c>
      <c r="N491" s="119">
        <v>0</v>
      </c>
      <c r="O491" s="120">
        <v>0</v>
      </c>
      <c r="P491" s="119">
        <v>0</v>
      </c>
      <c r="Q491" s="120">
        <v>0</v>
      </c>
      <c r="R491" s="119">
        <v>0</v>
      </c>
      <c r="S491" s="120">
        <v>0</v>
      </c>
      <c r="T491" s="119">
        <v>0</v>
      </c>
      <c r="U491" s="120">
        <v>0</v>
      </c>
      <c r="V491" s="119">
        <v>0</v>
      </c>
      <c r="W491" s="120">
        <v>0</v>
      </c>
      <c r="X491" s="119">
        <v>0</v>
      </c>
      <c r="Y491" s="120">
        <v>0</v>
      </c>
      <c r="Z491" s="119">
        <v>0</v>
      </c>
      <c r="AA491" s="120">
        <v>0</v>
      </c>
      <c r="AB491" s="119">
        <v>0</v>
      </c>
      <c r="AC491" s="120">
        <v>0</v>
      </c>
      <c r="AD491" s="119">
        <f t="shared" si="58"/>
        <v>0</v>
      </c>
      <c r="AE491" s="120">
        <f t="shared" si="59"/>
        <v>0</v>
      </c>
      <c r="AF491" s="121">
        <f t="shared" si="60"/>
        <v>347.9</v>
      </c>
      <c r="AG491" s="121">
        <f t="shared" si="61"/>
        <v>924.11</v>
      </c>
      <c r="AH491" s="11"/>
      <c r="AI491" s="122">
        <f t="shared" si="62"/>
        <v>0</v>
      </c>
      <c r="AJ491" s="122">
        <f t="shared" si="63"/>
        <v>0</v>
      </c>
      <c r="AK491" s="120">
        <f t="shared" si="64"/>
        <v>0</v>
      </c>
    </row>
    <row r="492" spans="1:37" x14ac:dyDescent="0.35">
      <c r="A492" s="13" t="s">
        <v>638</v>
      </c>
      <c r="B492" s="14" t="s">
        <v>639</v>
      </c>
      <c r="C492" s="92" t="s">
        <v>638</v>
      </c>
      <c r="D492" s="93" t="s">
        <v>639</v>
      </c>
      <c r="E492" s="94" t="str">
        <f t="shared" si="57"/>
        <v>T093T093</v>
      </c>
      <c r="F492" s="95" t="s">
        <v>148</v>
      </c>
      <c r="G492" s="96">
        <v>54</v>
      </c>
      <c r="H492" s="1"/>
      <c r="I492" s="82">
        <v>1309.33</v>
      </c>
      <c r="J492" s="82">
        <v>115.02</v>
      </c>
      <c r="K492" s="83">
        <v>-62.11</v>
      </c>
      <c r="L492" s="82">
        <v>276.27</v>
      </c>
      <c r="M492" s="83">
        <v>99.46</v>
      </c>
      <c r="N492" s="82">
        <v>379.40999999999997</v>
      </c>
      <c r="O492" s="83">
        <v>147.96</v>
      </c>
      <c r="P492" s="82">
        <v>605.29999999999995</v>
      </c>
      <c r="Q492" s="83">
        <v>623.46</v>
      </c>
      <c r="R492" s="82">
        <v>13.75</v>
      </c>
      <c r="S492" s="83">
        <v>34.24</v>
      </c>
      <c r="T492" s="82">
        <v>0</v>
      </c>
      <c r="U492" s="83">
        <v>0</v>
      </c>
      <c r="V492" s="82">
        <v>0</v>
      </c>
      <c r="W492" s="83">
        <v>0</v>
      </c>
      <c r="X492" s="82">
        <v>0</v>
      </c>
      <c r="Y492" s="83">
        <v>0</v>
      </c>
      <c r="Z492" s="82">
        <v>0</v>
      </c>
      <c r="AA492" s="83">
        <v>0</v>
      </c>
      <c r="AB492" s="82">
        <v>0</v>
      </c>
      <c r="AC492" s="83">
        <v>0</v>
      </c>
      <c r="AD492" s="82">
        <f t="shared" si="58"/>
        <v>843.01</v>
      </c>
      <c r="AE492" s="83">
        <f t="shared" si="59"/>
        <v>2152.34</v>
      </c>
      <c r="AF492" s="97">
        <f t="shared" si="60"/>
        <v>843.01</v>
      </c>
      <c r="AG492" s="97">
        <f t="shared" si="61"/>
        <v>2152.34</v>
      </c>
      <c r="AH492" s="11"/>
      <c r="AI492" s="84">
        <f t="shared" si="62"/>
        <v>2152.34</v>
      </c>
      <c r="AJ492" s="124">
        <f t="shared" si="63"/>
        <v>1</v>
      </c>
      <c r="AK492" s="98">
        <f t="shared" si="64"/>
        <v>1</v>
      </c>
    </row>
    <row r="493" spans="1:37" x14ac:dyDescent="0.35">
      <c r="A493" s="13" t="s">
        <v>640</v>
      </c>
      <c r="B493" s="14" t="s">
        <v>641</v>
      </c>
      <c r="C493" s="92" t="s">
        <v>640</v>
      </c>
      <c r="D493" s="93" t="s">
        <v>641</v>
      </c>
      <c r="E493" s="94" t="str">
        <f t="shared" si="57"/>
        <v>T145T145</v>
      </c>
      <c r="F493" s="95" t="s">
        <v>148</v>
      </c>
      <c r="G493" s="96">
        <v>55</v>
      </c>
      <c r="H493" s="1"/>
      <c r="I493" s="82">
        <v>616.01</v>
      </c>
      <c r="J493" s="82">
        <v>47.85</v>
      </c>
      <c r="K493" s="83">
        <v>-25.84</v>
      </c>
      <c r="L493" s="82">
        <v>121.28</v>
      </c>
      <c r="M493" s="83">
        <v>43.66</v>
      </c>
      <c r="N493" s="82">
        <v>200</v>
      </c>
      <c r="O493" s="83">
        <v>78</v>
      </c>
      <c r="P493" s="82">
        <v>33.75</v>
      </c>
      <c r="Q493" s="83">
        <v>34.76</v>
      </c>
      <c r="R493" s="82">
        <v>10.700000000000001</v>
      </c>
      <c r="S493" s="83">
        <v>26.64</v>
      </c>
      <c r="T493" s="82">
        <v>0</v>
      </c>
      <c r="U493" s="83">
        <v>0</v>
      </c>
      <c r="V493" s="82">
        <v>0</v>
      </c>
      <c r="W493" s="83">
        <v>0</v>
      </c>
      <c r="X493" s="82">
        <v>616.01</v>
      </c>
      <c r="Y493" s="83">
        <v>43.12</v>
      </c>
      <c r="Z493" s="82">
        <v>0</v>
      </c>
      <c r="AA493" s="83">
        <v>0</v>
      </c>
      <c r="AB493" s="82">
        <v>0</v>
      </c>
      <c r="AC493" s="83">
        <v>0</v>
      </c>
      <c r="AD493" s="82">
        <f t="shared" si="58"/>
        <v>200.33999999999997</v>
      </c>
      <c r="AE493" s="83">
        <f t="shared" si="59"/>
        <v>816.34999999999991</v>
      </c>
      <c r="AF493" s="97">
        <f t="shared" si="60"/>
        <v>200.33999999999997</v>
      </c>
      <c r="AG493" s="97">
        <f t="shared" si="61"/>
        <v>816.34999999999991</v>
      </c>
      <c r="AH493" s="11"/>
      <c r="AI493" s="84">
        <f t="shared" si="62"/>
        <v>816.34999999999991</v>
      </c>
      <c r="AJ493" s="124">
        <f t="shared" si="63"/>
        <v>1</v>
      </c>
      <c r="AK493" s="98">
        <f t="shared" si="64"/>
        <v>1</v>
      </c>
    </row>
    <row r="494" spans="1:37" x14ac:dyDescent="0.35">
      <c r="A494" s="13" t="s">
        <v>642</v>
      </c>
      <c r="B494" s="14" t="s">
        <v>643</v>
      </c>
      <c r="C494" s="92" t="s">
        <v>642</v>
      </c>
      <c r="D494" s="93" t="s">
        <v>643</v>
      </c>
      <c r="E494" s="94" t="str">
        <f t="shared" ref="E494:E559" si="65">C494&amp;A494</f>
        <v>T193T193</v>
      </c>
      <c r="F494" s="95" t="s">
        <v>148</v>
      </c>
      <c r="G494" s="96">
        <v>56</v>
      </c>
      <c r="H494" s="1"/>
      <c r="I494" s="82">
        <v>1212.75</v>
      </c>
      <c r="J494" s="82">
        <v>114.5</v>
      </c>
      <c r="K494" s="83">
        <v>-61.830000000000005</v>
      </c>
      <c r="L494" s="82">
        <v>254.70999999999998</v>
      </c>
      <c r="M494" s="83">
        <v>91.699999999999989</v>
      </c>
      <c r="N494" s="82">
        <v>340.86</v>
      </c>
      <c r="O494" s="83">
        <v>132.94</v>
      </c>
      <c r="P494" s="82">
        <v>800.55</v>
      </c>
      <c r="Q494" s="83">
        <v>824.57</v>
      </c>
      <c r="R494" s="82">
        <v>23</v>
      </c>
      <c r="S494" s="83">
        <v>57.27</v>
      </c>
      <c r="T494" s="82">
        <v>0</v>
      </c>
      <c r="U494" s="83">
        <v>0</v>
      </c>
      <c r="V494" s="82">
        <v>0</v>
      </c>
      <c r="W494" s="83">
        <v>0</v>
      </c>
      <c r="X494" s="82">
        <v>0</v>
      </c>
      <c r="Y494" s="83">
        <v>0</v>
      </c>
      <c r="Z494" s="82">
        <v>0</v>
      </c>
      <c r="AA494" s="83">
        <v>0</v>
      </c>
      <c r="AB494" s="82">
        <v>0</v>
      </c>
      <c r="AC494" s="83">
        <v>0</v>
      </c>
      <c r="AD494" s="82">
        <f t="shared" si="58"/>
        <v>1044.6500000000001</v>
      </c>
      <c r="AE494" s="83">
        <f t="shared" si="59"/>
        <v>2257.4</v>
      </c>
      <c r="AF494" s="97">
        <f t="shared" si="60"/>
        <v>1044.6500000000001</v>
      </c>
      <c r="AG494" s="97">
        <f t="shared" si="61"/>
        <v>2257.4</v>
      </c>
      <c r="AH494" s="11"/>
      <c r="AI494" s="84">
        <f t="shared" si="62"/>
        <v>2257.4</v>
      </c>
      <c r="AJ494" s="124">
        <f t="shared" si="63"/>
        <v>1</v>
      </c>
      <c r="AK494" s="98">
        <f t="shared" si="64"/>
        <v>1</v>
      </c>
    </row>
    <row r="495" spans="1:37" x14ac:dyDescent="0.35">
      <c r="A495" s="13" t="s">
        <v>644</v>
      </c>
      <c r="B495" s="14" t="s">
        <v>645</v>
      </c>
      <c r="C495" s="92" t="s">
        <v>644</v>
      </c>
      <c r="D495" s="93" t="s">
        <v>645</v>
      </c>
      <c r="E495" s="94" t="str">
        <f t="shared" si="65"/>
        <v>T011T011</v>
      </c>
      <c r="F495" s="95" t="s">
        <v>164</v>
      </c>
      <c r="G495" s="96">
        <v>61</v>
      </c>
      <c r="H495" s="1"/>
      <c r="I495" s="82">
        <v>0</v>
      </c>
      <c r="J495" s="82">
        <v>0</v>
      </c>
      <c r="K495" s="83">
        <v>0</v>
      </c>
      <c r="L495" s="82">
        <v>0</v>
      </c>
      <c r="M495" s="83">
        <v>0</v>
      </c>
      <c r="N495" s="82">
        <v>0</v>
      </c>
      <c r="O495" s="83">
        <v>0</v>
      </c>
      <c r="P495" s="82">
        <v>0</v>
      </c>
      <c r="Q495" s="83">
        <v>0</v>
      </c>
      <c r="R495" s="82">
        <v>0</v>
      </c>
      <c r="S495" s="83">
        <v>0</v>
      </c>
      <c r="T495" s="82">
        <v>0</v>
      </c>
      <c r="U495" s="83">
        <v>0</v>
      </c>
      <c r="V495" s="82">
        <v>0</v>
      </c>
      <c r="W495" s="83">
        <v>0</v>
      </c>
      <c r="X495" s="82">
        <v>0</v>
      </c>
      <c r="Y495" s="83">
        <v>0</v>
      </c>
      <c r="Z495" s="82">
        <v>0</v>
      </c>
      <c r="AA495" s="83">
        <v>0</v>
      </c>
      <c r="AB495" s="82">
        <v>0</v>
      </c>
      <c r="AC495" s="83">
        <v>0</v>
      </c>
      <c r="AD495" s="82">
        <f t="shared" si="58"/>
        <v>0</v>
      </c>
      <c r="AE495" s="83">
        <f t="shared" si="59"/>
        <v>0</v>
      </c>
      <c r="AF495" s="97">
        <f t="shared" si="60"/>
        <v>0</v>
      </c>
      <c r="AG495" s="97">
        <f t="shared" si="61"/>
        <v>0</v>
      </c>
      <c r="AH495" s="11"/>
      <c r="AI495" s="84">
        <f t="shared" si="62"/>
        <v>1932.5200000000002</v>
      </c>
      <c r="AJ495" s="84">
        <f t="shared" si="63"/>
        <v>0</v>
      </c>
      <c r="AK495" s="98">
        <f t="shared" si="64"/>
        <v>1</v>
      </c>
    </row>
    <row r="496" spans="1:37" x14ac:dyDescent="0.35">
      <c r="A496" s="13" t="s">
        <v>646</v>
      </c>
      <c r="B496" s="14" t="s">
        <v>647</v>
      </c>
      <c r="C496" s="92" t="s">
        <v>646</v>
      </c>
      <c r="D496" s="93" t="s">
        <v>647</v>
      </c>
      <c r="E496" s="94" t="str">
        <f t="shared" si="65"/>
        <v>T012T012</v>
      </c>
      <c r="F496" s="95" t="s">
        <v>164</v>
      </c>
      <c r="G496" s="96">
        <v>61</v>
      </c>
      <c r="H496" s="1"/>
      <c r="I496" s="82">
        <v>0</v>
      </c>
      <c r="J496" s="82">
        <v>0</v>
      </c>
      <c r="K496" s="83">
        <v>0</v>
      </c>
      <c r="L496" s="82">
        <v>0</v>
      </c>
      <c r="M496" s="83">
        <v>0</v>
      </c>
      <c r="N496" s="82">
        <v>0</v>
      </c>
      <c r="O496" s="83">
        <v>0</v>
      </c>
      <c r="P496" s="82">
        <v>0</v>
      </c>
      <c r="Q496" s="83">
        <v>0</v>
      </c>
      <c r="R496" s="82">
        <v>0</v>
      </c>
      <c r="S496" s="83">
        <v>0</v>
      </c>
      <c r="T496" s="82">
        <v>0</v>
      </c>
      <c r="U496" s="83">
        <v>0</v>
      </c>
      <c r="V496" s="82">
        <v>0</v>
      </c>
      <c r="W496" s="83">
        <v>0</v>
      </c>
      <c r="X496" s="82">
        <v>0</v>
      </c>
      <c r="Y496" s="83">
        <v>0</v>
      </c>
      <c r="Z496" s="82">
        <v>0</v>
      </c>
      <c r="AA496" s="83">
        <v>0</v>
      </c>
      <c r="AB496" s="82">
        <v>0</v>
      </c>
      <c r="AC496" s="83">
        <v>0</v>
      </c>
      <c r="AD496" s="82">
        <f t="shared" si="58"/>
        <v>0</v>
      </c>
      <c r="AE496" s="83">
        <f t="shared" si="59"/>
        <v>0</v>
      </c>
      <c r="AF496" s="97">
        <f t="shared" si="60"/>
        <v>0</v>
      </c>
      <c r="AG496" s="97">
        <f t="shared" si="61"/>
        <v>0</v>
      </c>
      <c r="AH496" s="11"/>
      <c r="AI496" s="84">
        <f t="shared" si="62"/>
        <v>1835.36</v>
      </c>
      <c r="AJ496" s="84">
        <f t="shared" si="63"/>
        <v>0</v>
      </c>
      <c r="AK496" s="98">
        <f t="shared" si="64"/>
        <v>1</v>
      </c>
    </row>
    <row r="497" spans="1:37" x14ac:dyDescent="0.35">
      <c r="A497" s="130" t="s">
        <v>644</v>
      </c>
      <c r="B497" s="19" t="s">
        <v>645</v>
      </c>
      <c r="C497" s="101" t="s">
        <v>648</v>
      </c>
      <c r="D497" s="102" t="s">
        <v>649</v>
      </c>
      <c r="E497" s="103" t="str">
        <f t="shared" si="65"/>
        <v>U097T011</v>
      </c>
      <c r="F497" s="104" t="s">
        <v>164</v>
      </c>
      <c r="G497" s="105">
        <v>61</v>
      </c>
      <c r="H497" s="106"/>
      <c r="I497" s="107">
        <v>1035.3200000000002</v>
      </c>
      <c r="J497" s="107">
        <v>92.27000000000001</v>
      </c>
      <c r="K497" s="108">
        <v>-49.82</v>
      </c>
      <c r="L497" s="107">
        <v>228.95999999999998</v>
      </c>
      <c r="M497" s="108">
        <v>82.43</v>
      </c>
      <c r="N497" s="107">
        <v>290.08000000000004</v>
      </c>
      <c r="O497" s="108">
        <v>113.13</v>
      </c>
      <c r="P497" s="107">
        <v>695.73</v>
      </c>
      <c r="Q497" s="108">
        <v>716.6</v>
      </c>
      <c r="R497" s="107">
        <v>14</v>
      </c>
      <c r="S497" s="108">
        <v>34.86</v>
      </c>
      <c r="T497" s="107">
        <v>0</v>
      </c>
      <c r="U497" s="108">
        <v>0</v>
      </c>
      <c r="V497" s="107">
        <v>0</v>
      </c>
      <c r="W497" s="108">
        <v>0</v>
      </c>
      <c r="X497" s="107">
        <v>0</v>
      </c>
      <c r="Y497" s="108">
        <v>0</v>
      </c>
      <c r="Z497" s="107">
        <v>0</v>
      </c>
      <c r="AA497" s="108">
        <v>0</v>
      </c>
      <c r="AB497" s="107">
        <v>0</v>
      </c>
      <c r="AC497" s="108">
        <v>0</v>
      </c>
      <c r="AD497" s="107">
        <f t="shared" si="58"/>
        <v>897.2</v>
      </c>
      <c r="AE497" s="108">
        <f t="shared" si="59"/>
        <v>1932.5200000000002</v>
      </c>
      <c r="AF497" s="109">
        <f t="shared" si="60"/>
        <v>0</v>
      </c>
      <c r="AG497" s="109">
        <f t="shared" si="61"/>
        <v>0</v>
      </c>
      <c r="AH497" s="11"/>
      <c r="AI497" s="110">
        <f t="shared" si="62"/>
        <v>0</v>
      </c>
      <c r="AJ497" s="111">
        <f t="shared" si="63"/>
        <v>1</v>
      </c>
      <c r="AK497" s="108">
        <f t="shared" si="64"/>
        <v>0</v>
      </c>
    </row>
    <row r="498" spans="1:37" x14ac:dyDescent="0.35">
      <c r="A498" s="130" t="s">
        <v>646</v>
      </c>
      <c r="B498" s="19" t="s">
        <v>647</v>
      </c>
      <c r="C498" s="101" t="s">
        <v>648</v>
      </c>
      <c r="D498" s="102" t="s">
        <v>649</v>
      </c>
      <c r="E498" s="103" t="str">
        <f t="shared" si="65"/>
        <v>U097T012</v>
      </c>
      <c r="F498" s="104" t="s">
        <v>164</v>
      </c>
      <c r="G498" s="105">
        <v>61</v>
      </c>
      <c r="H498" s="106"/>
      <c r="I498" s="107">
        <v>1171.9099999999999</v>
      </c>
      <c r="J498" s="107">
        <v>105.83</v>
      </c>
      <c r="K498" s="108">
        <v>-57.15</v>
      </c>
      <c r="L498" s="107">
        <v>229.35999999999996</v>
      </c>
      <c r="M498" s="108">
        <v>82.57</v>
      </c>
      <c r="N498" s="107">
        <v>332.31</v>
      </c>
      <c r="O498" s="108">
        <v>129.59</v>
      </c>
      <c r="P498" s="107">
        <v>486.38</v>
      </c>
      <c r="Q498" s="108">
        <v>500.97</v>
      </c>
      <c r="R498" s="107">
        <v>3</v>
      </c>
      <c r="S498" s="108">
        <v>7.47</v>
      </c>
      <c r="T498" s="107">
        <v>0</v>
      </c>
      <c r="U498" s="108">
        <v>0</v>
      </c>
      <c r="V498" s="107">
        <v>0</v>
      </c>
      <c r="W498" s="108">
        <v>0</v>
      </c>
      <c r="X498" s="107">
        <v>0</v>
      </c>
      <c r="Y498" s="108">
        <v>0</v>
      </c>
      <c r="Z498" s="107">
        <v>0</v>
      </c>
      <c r="AA498" s="108">
        <v>0</v>
      </c>
      <c r="AB498" s="107">
        <v>0</v>
      </c>
      <c r="AC498" s="108">
        <v>0</v>
      </c>
      <c r="AD498" s="107">
        <f t="shared" si="58"/>
        <v>663.45</v>
      </c>
      <c r="AE498" s="108">
        <f t="shared" si="59"/>
        <v>1835.36</v>
      </c>
      <c r="AF498" s="109">
        <f t="shared" si="60"/>
        <v>0</v>
      </c>
      <c r="AG498" s="109">
        <f t="shared" si="61"/>
        <v>0</v>
      </c>
      <c r="AH498" s="11"/>
      <c r="AI498" s="110">
        <f t="shared" si="62"/>
        <v>0</v>
      </c>
      <c r="AJ498" s="111">
        <f t="shared" si="63"/>
        <v>1</v>
      </c>
      <c r="AK498" s="108">
        <f t="shared" si="64"/>
        <v>0</v>
      </c>
    </row>
    <row r="499" spans="1:37" x14ac:dyDescent="0.35">
      <c r="A499" s="112" t="s">
        <v>648</v>
      </c>
      <c r="B499" s="113" t="s">
        <v>650</v>
      </c>
      <c r="C499" s="114" t="s">
        <v>648</v>
      </c>
      <c r="D499" s="115" t="s">
        <v>649</v>
      </c>
      <c r="E499" s="116" t="str">
        <f t="shared" si="65"/>
        <v>U097U097</v>
      </c>
      <c r="F499" s="117" t="s">
        <v>164</v>
      </c>
      <c r="G499" s="118">
        <v>61</v>
      </c>
      <c r="H499" s="1"/>
      <c r="I499" s="119">
        <v>0</v>
      </c>
      <c r="J499" s="119">
        <v>0</v>
      </c>
      <c r="K499" s="120">
        <v>0</v>
      </c>
      <c r="L499" s="119">
        <v>0</v>
      </c>
      <c r="M499" s="120">
        <v>0</v>
      </c>
      <c r="N499" s="119">
        <v>0</v>
      </c>
      <c r="O499" s="120">
        <v>0</v>
      </c>
      <c r="P499" s="119">
        <v>0</v>
      </c>
      <c r="Q499" s="120">
        <v>0</v>
      </c>
      <c r="R499" s="119">
        <v>0</v>
      </c>
      <c r="S499" s="120">
        <v>0</v>
      </c>
      <c r="T499" s="119">
        <v>0</v>
      </c>
      <c r="U499" s="120">
        <v>0</v>
      </c>
      <c r="V499" s="119">
        <v>0</v>
      </c>
      <c r="W499" s="120">
        <v>0</v>
      </c>
      <c r="X499" s="119">
        <v>0</v>
      </c>
      <c r="Y499" s="120">
        <v>0</v>
      </c>
      <c r="Z499" s="119">
        <v>0</v>
      </c>
      <c r="AA499" s="120">
        <v>0</v>
      </c>
      <c r="AB499" s="119">
        <v>0</v>
      </c>
      <c r="AC499" s="120">
        <v>0</v>
      </c>
      <c r="AD499" s="119">
        <f t="shared" si="58"/>
        <v>0</v>
      </c>
      <c r="AE499" s="120">
        <f t="shared" si="59"/>
        <v>0</v>
      </c>
      <c r="AF499" s="121">
        <f t="shared" si="60"/>
        <v>1560.65</v>
      </c>
      <c r="AG499" s="121">
        <f t="shared" si="61"/>
        <v>3767.88</v>
      </c>
      <c r="AH499" s="11"/>
      <c r="AI499" s="122">
        <f t="shared" si="62"/>
        <v>0</v>
      </c>
      <c r="AJ499" s="122">
        <f t="shared" si="63"/>
        <v>0</v>
      </c>
      <c r="AK499" s="120">
        <f t="shared" si="64"/>
        <v>0</v>
      </c>
    </row>
    <row r="500" spans="1:37" x14ac:dyDescent="0.35">
      <c r="A500" s="13" t="s">
        <v>651</v>
      </c>
      <c r="B500" s="14" t="s">
        <v>652</v>
      </c>
      <c r="C500" s="92" t="s">
        <v>651</v>
      </c>
      <c r="D500" s="93" t="s">
        <v>652</v>
      </c>
      <c r="E500" s="94" t="str">
        <f t="shared" si="65"/>
        <v>T004T004</v>
      </c>
      <c r="F500" s="95" t="s">
        <v>148</v>
      </c>
      <c r="G500" s="96">
        <v>63</v>
      </c>
      <c r="H500" s="1"/>
      <c r="I500" s="82">
        <v>0</v>
      </c>
      <c r="J500" s="82">
        <v>0</v>
      </c>
      <c r="K500" s="83">
        <v>0</v>
      </c>
      <c r="L500" s="82">
        <v>0</v>
      </c>
      <c r="M500" s="83">
        <v>0</v>
      </c>
      <c r="N500" s="82">
        <v>0</v>
      </c>
      <c r="O500" s="83">
        <v>0</v>
      </c>
      <c r="P500" s="82">
        <v>0</v>
      </c>
      <c r="Q500" s="83">
        <v>0</v>
      </c>
      <c r="R500" s="82">
        <v>0</v>
      </c>
      <c r="S500" s="83">
        <v>0</v>
      </c>
      <c r="T500" s="82">
        <v>0</v>
      </c>
      <c r="U500" s="83">
        <v>0</v>
      </c>
      <c r="V500" s="82">
        <v>0</v>
      </c>
      <c r="W500" s="83">
        <v>0</v>
      </c>
      <c r="X500" s="82">
        <v>0</v>
      </c>
      <c r="Y500" s="83">
        <v>0</v>
      </c>
      <c r="Z500" s="82">
        <v>0</v>
      </c>
      <c r="AA500" s="83">
        <v>0</v>
      </c>
      <c r="AB500" s="82">
        <v>0</v>
      </c>
      <c r="AC500" s="83">
        <v>0</v>
      </c>
      <c r="AD500" s="82">
        <f t="shared" si="58"/>
        <v>0</v>
      </c>
      <c r="AE500" s="83">
        <f t="shared" si="59"/>
        <v>0</v>
      </c>
      <c r="AF500" s="97">
        <f t="shared" si="60"/>
        <v>0</v>
      </c>
      <c r="AG500" s="97">
        <f t="shared" si="61"/>
        <v>0</v>
      </c>
      <c r="AH500" s="11"/>
      <c r="AI500" s="84">
        <f t="shared" si="62"/>
        <v>87.05</v>
      </c>
      <c r="AJ500" s="84">
        <f t="shared" si="63"/>
        <v>0</v>
      </c>
      <c r="AK500" s="98">
        <f t="shared" si="64"/>
        <v>1</v>
      </c>
    </row>
    <row r="501" spans="1:37" x14ac:dyDescent="0.35">
      <c r="A501" s="13" t="s">
        <v>653</v>
      </c>
      <c r="B501" s="14" t="s">
        <v>654</v>
      </c>
      <c r="C501" s="92" t="s">
        <v>653</v>
      </c>
      <c r="D501" s="93" t="s">
        <v>654</v>
      </c>
      <c r="E501" s="94" t="str">
        <f t="shared" si="65"/>
        <v>T008T008</v>
      </c>
      <c r="F501" s="95" t="s">
        <v>148</v>
      </c>
      <c r="G501" s="96">
        <v>63</v>
      </c>
      <c r="H501" s="1"/>
      <c r="I501" s="82">
        <v>0</v>
      </c>
      <c r="J501" s="82">
        <v>0</v>
      </c>
      <c r="K501" s="83">
        <v>0</v>
      </c>
      <c r="L501" s="82">
        <v>0</v>
      </c>
      <c r="M501" s="83">
        <v>0</v>
      </c>
      <c r="N501" s="82">
        <v>0</v>
      </c>
      <c r="O501" s="83">
        <v>0</v>
      </c>
      <c r="P501" s="82">
        <v>0</v>
      </c>
      <c r="Q501" s="83">
        <v>0</v>
      </c>
      <c r="R501" s="82">
        <v>0</v>
      </c>
      <c r="S501" s="83">
        <v>0</v>
      </c>
      <c r="T501" s="82">
        <v>0</v>
      </c>
      <c r="U501" s="83">
        <v>0</v>
      </c>
      <c r="V501" s="82">
        <v>0</v>
      </c>
      <c r="W501" s="83">
        <v>0</v>
      </c>
      <c r="X501" s="82">
        <v>0</v>
      </c>
      <c r="Y501" s="83">
        <v>0</v>
      </c>
      <c r="Z501" s="82">
        <v>0</v>
      </c>
      <c r="AA501" s="83">
        <v>0</v>
      </c>
      <c r="AB501" s="82">
        <v>0</v>
      </c>
      <c r="AC501" s="83">
        <v>0</v>
      </c>
      <c r="AD501" s="82">
        <f t="shared" si="58"/>
        <v>0</v>
      </c>
      <c r="AE501" s="83">
        <f t="shared" si="59"/>
        <v>0</v>
      </c>
      <c r="AF501" s="97">
        <f t="shared" si="60"/>
        <v>0</v>
      </c>
      <c r="AG501" s="97">
        <f t="shared" si="61"/>
        <v>0</v>
      </c>
      <c r="AH501" s="11"/>
      <c r="AI501" s="84">
        <f t="shared" si="62"/>
        <v>33.89</v>
      </c>
      <c r="AJ501" s="84">
        <f t="shared" si="63"/>
        <v>0</v>
      </c>
      <c r="AK501" s="98">
        <f t="shared" si="64"/>
        <v>1</v>
      </c>
    </row>
    <row r="502" spans="1:37" x14ac:dyDescent="0.35">
      <c r="A502" s="13" t="s">
        <v>655</v>
      </c>
      <c r="B502" s="14" t="s">
        <v>656</v>
      </c>
      <c r="C502" s="92" t="s">
        <v>655</v>
      </c>
      <c r="D502" s="93" t="s">
        <v>656</v>
      </c>
      <c r="E502" s="94" t="str">
        <f t="shared" si="65"/>
        <v>T043T043</v>
      </c>
      <c r="F502" s="95" t="s">
        <v>148</v>
      </c>
      <c r="G502" s="96">
        <v>63</v>
      </c>
      <c r="H502" s="1"/>
      <c r="I502" s="82">
        <v>0</v>
      </c>
      <c r="J502" s="82">
        <v>0</v>
      </c>
      <c r="K502" s="83">
        <v>0</v>
      </c>
      <c r="L502" s="82">
        <v>0</v>
      </c>
      <c r="M502" s="83">
        <v>0</v>
      </c>
      <c r="N502" s="82">
        <v>0</v>
      </c>
      <c r="O502" s="83">
        <v>0</v>
      </c>
      <c r="P502" s="82">
        <v>0</v>
      </c>
      <c r="Q502" s="83">
        <v>0</v>
      </c>
      <c r="R502" s="82">
        <v>0</v>
      </c>
      <c r="S502" s="83">
        <v>0</v>
      </c>
      <c r="T502" s="82">
        <v>0</v>
      </c>
      <c r="U502" s="83">
        <v>0</v>
      </c>
      <c r="V502" s="82">
        <v>0</v>
      </c>
      <c r="W502" s="83">
        <v>0</v>
      </c>
      <c r="X502" s="82">
        <v>0</v>
      </c>
      <c r="Y502" s="83">
        <v>0</v>
      </c>
      <c r="Z502" s="82">
        <v>0</v>
      </c>
      <c r="AA502" s="83">
        <v>0</v>
      </c>
      <c r="AB502" s="82">
        <v>0</v>
      </c>
      <c r="AC502" s="83">
        <v>0</v>
      </c>
      <c r="AD502" s="82">
        <f t="shared" si="58"/>
        <v>0</v>
      </c>
      <c r="AE502" s="83">
        <f t="shared" si="59"/>
        <v>0</v>
      </c>
      <c r="AF502" s="97">
        <f t="shared" si="60"/>
        <v>0</v>
      </c>
      <c r="AG502" s="97">
        <f t="shared" si="61"/>
        <v>0</v>
      </c>
      <c r="AH502" s="11"/>
      <c r="AI502" s="84">
        <f t="shared" si="62"/>
        <v>297.45</v>
      </c>
      <c r="AJ502" s="84">
        <f t="shared" si="63"/>
        <v>0</v>
      </c>
      <c r="AK502" s="98">
        <f t="shared" si="64"/>
        <v>1</v>
      </c>
    </row>
    <row r="503" spans="1:37" x14ac:dyDescent="0.35">
      <c r="A503" s="13" t="s">
        <v>657</v>
      </c>
      <c r="B503" s="14" t="s">
        <v>658</v>
      </c>
      <c r="C503" s="92" t="s">
        <v>657</v>
      </c>
      <c r="D503" s="93" t="s">
        <v>658</v>
      </c>
      <c r="E503" s="94" t="str">
        <f t="shared" si="65"/>
        <v>T047T047</v>
      </c>
      <c r="F503" s="95" t="s">
        <v>148</v>
      </c>
      <c r="G503" s="96">
        <v>63</v>
      </c>
      <c r="H503" s="1"/>
      <c r="I503" s="82">
        <v>0</v>
      </c>
      <c r="J503" s="82">
        <v>0</v>
      </c>
      <c r="K503" s="83">
        <v>0</v>
      </c>
      <c r="L503" s="82">
        <v>0</v>
      </c>
      <c r="M503" s="83">
        <v>0</v>
      </c>
      <c r="N503" s="82">
        <v>0</v>
      </c>
      <c r="O503" s="83">
        <v>0</v>
      </c>
      <c r="P503" s="82">
        <v>0</v>
      </c>
      <c r="Q503" s="83">
        <v>0</v>
      </c>
      <c r="R503" s="82">
        <v>0</v>
      </c>
      <c r="S503" s="83">
        <v>0</v>
      </c>
      <c r="T503" s="82">
        <v>0</v>
      </c>
      <c r="U503" s="83">
        <v>0</v>
      </c>
      <c r="V503" s="82">
        <v>0</v>
      </c>
      <c r="W503" s="83">
        <v>0</v>
      </c>
      <c r="X503" s="82">
        <v>0</v>
      </c>
      <c r="Y503" s="83">
        <v>0</v>
      </c>
      <c r="Z503" s="82">
        <v>0</v>
      </c>
      <c r="AA503" s="83">
        <v>0</v>
      </c>
      <c r="AB503" s="82">
        <v>0</v>
      </c>
      <c r="AC503" s="83">
        <v>0</v>
      </c>
      <c r="AD503" s="82">
        <f t="shared" si="58"/>
        <v>0</v>
      </c>
      <c r="AE503" s="83">
        <f t="shared" si="59"/>
        <v>0</v>
      </c>
      <c r="AF503" s="97">
        <f t="shared" si="60"/>
        <v>0</v>
      </c>
      <c r="AG503" s="97">
        <f t="shared" si="61"/>
        <v>0</v>
      </c>
      <c r="AH503" s="11"/>
      <c r="AI503" s="84">
        <f t="shared" si="62"/>
        <v>765.7</v>
      </c>
      <c r="AJ503" s="84">
        <f t="shared" si="63"/>
        <v>0</v>
      </c>
      <c r="AK503" s="98">
        <f t="shared" si="64"/>
        <v>1</v>
      </c>
    </row>
    <row r="504" spans="1:37" x14ac:dyDescent="0.35">
      <c r="A504" s="13" t="s">
        <v>659</v>
      </c>
      <c r="B504" s="14" t="s">
        <v>660</v>
      </c>
      <c r="C504" s="92" t="s">
        <v>659</v>
      </c>
      <c r="D504" s="93" t="s">
        <v>660</v>
      </c>
      <c r="E504" s="94" t="str">
        <f t="shared" si="65"/>
        <v>T115T115</v>
      </c>
      <c r="F504" s="95" t="s">
        <v>148</v>
      </c>
      <c r="G504" s="96">
        <v>63</v>
      </c>
      <c r="H504" s="1"/>
      <c r="I504" s="82">
        <v>0</v>
      </c>
      <c r="J504" s="82">
        <v>0</v>
      </c>
      <c r="K504" s="83">
        <v>0</v>
      </c>
      <c r="L504" s="82">
        <v>0</v>
      </c>
      <c r="M504" s="83">
        <v>0</v>
      </c>
      <c r="N504" s="82">
        <v>0</v>
      </c>
      <c r="O504" s="83">
        <v>0</v>
      </c>
      <c r="P504" s="82">
        <v>0</v>
      </c>
      <c r="Q504" s="83">
        <v>0</v>
      </c>
      <c r="R504" s="82">
        <v>0</v>
      </c>
      <c r="S504" s="83">
        <v>0</v>
      </c>
      <c r="T504" s="82">
        <v>0</v>
      </c>
      <c r="U504" s="83">
        <v>0</v>
      </c>
      <c r="V504" s="82">
        <v>0</v>
      </c>
      <c r="W504" s="83">
        <v>0</v>
      </c>
      <c r="X504" s="82">
        <v>0</v>
      </c>
      <c r="Y504" s="83">
        <v>0</v>
      </c>
      <c r="Z504" s="82">
        <v>0</v>
      </c>
      <c r="AA504" s="83">
        <v>0</v>
      </c>
      <c r="AB504" s="82">
        <v>0</v>
      </c>
      <c r="AC504" s="83">
        <v>0</v>
      </c>
      <c r="AD504" s="82">
        <f t="shared" si="58"/>
        <v>0</v>
      </c>
      <c r="AE504" s="83">
        <f t="shared" si="59"/>
        <v>0</v>
      </c>
      <c r="AF504" s="97">
        <f t="shared" si="60"/>
        <v>0</v>
      </c>
      <c r="AG504" s="97">
        <f t="shared" si="61"/>
        <v>0</v>
      </c>
      <c r="AH504" s="11"/>
      <c r="AI504" s="84">
        <f t="shared" si="62"/>
        <v>299.60000000000002</v>
      </c>
      <c r="AJ504" s="84">
        <f t="shared" si="63"/>
        <v>0</v>
      </c>
      <c r="AK504" s="98">
        <f t="shared" si="64"/>
        <v>1</v>
      </c>
    </row>
    <row r="505" spans="1:37" x14ac:dyDescent="0.35">
      <c r="A505" s="13" t="s">
        <v>661</v>
      </c>
      <c r="B505" s="14" t="s">
        <v>662</v>
      </c>
      <c r="C505" s="92" t="s">
        <v>661</v>
      </c>
      <c r="D505" s="93" t="s">
        <v>662</v>
      </c>
      <c r="E505" s="94" t="str">
        <f t="shared" si="65"/>
        <v>T133T133</v>
      </c>
      <c r="F505" s="95" t="s">
        <v>87</v>
      </c>
      <c r="G505" s="96">
        <v>63</v>
      </c>
      <c r="H505" s="1"/>
      <c r="I505" s="82">
        <v>0</v>
      </c>
      <c r="J505" s="82">
        <v>0</v>
      </c>
      <c r="K505" s="83">
        <v>0</v>
      </c>
      <c r="L505" s="82">
        <v>0</v>
      </c>
      <c r="M505" s="83">
        <v>0</v>
      </c>
      <c r="N505" s="82">
        <v>0</v>
      </c>
      <c r="O505" s="83">
        <v>0</v>
      </c>
      <c r="P505" s="82">
        <v>0</v>
      </c>
      <c r="Q505" s="83">
        <v>0</v>
      </c>
      <c r="R505" s="82">
        <v>0</v>
      </c>
      <c r="S505" s="83">
        <v>0</v>
      </c>
      <c r="T505" s="82">
        <v>0</v>
      </c>
      <c r="U505" s="83">
        <v>0</v>
      </c>
      <c r="V505" s="82">
        <v>0</v>
      </c>
      <c r="W505" s="83">
        <v>0</v>
      </c>
      <c r="X505" s="82">
        <v>0</v>
      </c>
      <c r="Y505" s="83">
        <v>0</v>
      </c>
      <c r="Z505" s="82">
        <v>0</v>
      </c>
      <c r="AA505" s="83">
        <v>0</v>
      </c>
      <c r="AB505" s="82">
        <v>0</v>
      </c>
      <c r="AC505" s="83">
        <v>0</v>
      </c>
      <c r="AD505" s="82">
        <f t="shared" si="58"/>
        <v>0</v>
      </c>
      <c r="AE505" s="83">
        <f t="shared" si="59"/>
        <v>0</v>
      </c>
      <c r="AF505" s="97">
        <f t="shared" si="60"/>
        <v>0</v>
      </c>
      <c r="AG505" s="97">
        <f t="shared" si="61"/>
        <v>0</v>
      </c>
      <c r="AH505" s="11"/>
      <c r="AI505" s="84">
        <f t="shared" si="62"/>
        <v>325.24</v>
      </c>
      <c r="AJ505" s="84">
        <f t="shared" si="63"/>
        <v>0</v>
      </c>
      <c r="AK505" s="98">
        <f t="shared" si="64"/>
        <v>1</v>
      </c>
    </row>
    <row r="506" spans="1:37" x14ac:dyDescent="0.35">
      <c r="A506" s="99" t="s">
        <v>651</v>
      </c>
      <c r="B506" s="100" t="s">
        <v>652</v>
      </c>
      <c r="C506" s="101" t="s">
        <v>663</v>
      </c>
      <c r="D506" s="102" t="s">
        <v>664</v>
      </c>
      <c r="E506" s="103" t="str">
        <f t="shared" si="65"/>
        <v>U077T004</v>
      </c>
      <c r="F506" s="104" t="s">
        <v>148</v>
      </c>
      <c r="G506" s="105">
        <v>63</v>
      </c>
      <c r="H506" s="106"/>
      <c r="I506" s="107">
        <v>45.5</v>
      </c>
      <c r="J506" s="107">
        <v>6.5</v>
      </c>
      <c r="K506" s="108">
        <v>-3.51</v>
      </c>
      <c r="L506" s="107">
        <v>11.5</v>
      </c>
      <c r="M506" s="108">
        <v>4.1400000000000006</v>
      </c>
      <c r="N506" s="107">
        <v>14</v>
      </c>
      <c r="O506" s="108">
        <v>5.47</v>
      </c>
      <c r="P506" s="107">
        <v>27</v>
      </c>
      <c r="Q506" s="108">
        <v>27.81</v>
      </c>
      <c r="R506" s="107">
        <v>0</v>
      </c>
      <c r="S506" s="108">
        <v>0</v>
      </c>
      <c r="T506" s="107">
        <v>0</v>
      </c>
      <c r="U506" s="108">
        <v>0</v>
      </c>
      <c r="V506" s="107">
        <v>45.5</v>
      </c>
      <c r="W506" s="108">
        <v>5.46</v>
      </c>
      <c r="X506" s="107">
        <v>0</v>
      </c>
      <c r="Y506" s="108">
        <v>0</v>
      </c>
      <c r="Z506" s="107">
        <v>0</v>
      </c>
      <c r="AA506" s="108">
        <v>1.03</v>
      </c>
      <c r="AB506" s="107">
        <v>0</v>
      </c>
      <c r="AC506" s="108">
        <v>1.1499999999999999</v>
      </c>
      <c r="AD506" s="107">
        <f t="shared" si="58"/>
        <v>41.55</v>
      </c>
      <c r="AE506" s="108">
        <f t="shared" si="59"/>
        <v>87.05</v>
      </c>
      <c r="AF506" s="109">
        <f t="shared" si="60"/>
        <v>0</v>
      </c>
      <c r="AG506" s="109">
        <f t="shared" si="61"/>
        <v>0</v>
      </c>
      <c r="AH506" s="11"/>
      <c r="AI506" s="110">
        <f t="shared" si="62"/>
        <v>0</v>
      </c>
      <c r="AJ506" s="111">
        <f t="shared" si="63"/>
        <v>1</v>
      </c>
      <c r="AK506" s="108">
        <f t="shared" si="64"/>
        <v>0</v>
      </c>
    </row>
    <row r="507" spans="1:37" x14ac:dyDescent="0.35">
      <c r="A507" s="99" t="s">
        <v>653</v>
      </c>
      <c r="B507" s="100" t="s">
        <v>654</v>
      </c>
      <c r="C507" s="101" t="s">
        <v>663</v>
      </c>
      <c r="D507" s="102" t="s">
        <v>664</v>
      </c>
      <c r="E507" s="103" t="str">
        <f t="shared" si="65"/>
        <v>U077T008</v>
      </c>
      <c r="F507" s="104" t="s">
        <v>148</v>
      </c>
      <c r="G507" s="105">
        <v>63</v>
      </c>
      <c r="H507" s="106"/>
      <c r="I507" s="107">
        <v>16.5</v>
      </c>
      <c r="J507" s="107">
        <v>0.5</v>
      </c>
      <c r="K507" s="108">
        <v>-0.27</v>
      </c>
      <c r="L507" s="107">
        <v>5</v>
      </c>
      <c r="M507" s="108">
        <v>1.8</v>
      </c>
      <c r="N507" s="107">
        <v>4.5</v>
      </c>
      <c r="O507" s="108">
        <v>1.7600000000000002</v>
      </c>
      <c r="P507" s="107">
        <v>11</v>
      </c>
      <c r="Q507" s="108">
        <v>11.33</v>
      </c>
      <c r="R507" s="107">
        <v>0</v>
      </c>
      <c r="S507" s="108">
        <v>0</v>
      </c>
      <c r="T507" s="107">
        <v>0</v>
      </c>
      <c r="U507" s="108">
        <v>0</v>
      </c>
      <c r="V507" s="107">
        <v>16.5</v>
      </c>
      <c r="W507" s="108">
        <v>1.98</v>
      </c>
      <c r="X507" s="107">
        <v>0</v>
      </c>
      <c r="Y507" s="108">
        <v>0</v>
      </c>
      <c r="Z507" s="107">
        <v>0</v>
      </c>
      <c r="AA507" s="108">
        <v>0.37</v>
      </c>
      <c r="AB507" s="107">
        <v>0</v>
      </c>
      <c r="AC507" s="108">
        <v>0.42</v>
      </c>
      <c r="AD507" s="107">
        <f t="shared" si="58"/>
        <v>17.390000000000004</v>
      </c>
      <c r="AE507" s="108">
        <f t="shared" si="59"/>
        <v>33.89</v>
      </c>
      <c r="AF507" s="109">
        <f t="shared" si="60"/>
        <v>0</v>
      </c>
      <c r="AG507" s="109">
        <f t="shared" si="61"/>
        <v>0</v>
      </c>
      <c r="AH507" s="11"/>
      <c r="AI507" s="110">
        <f t="shared" si="62"/>
        <v>0</v>
      </c>
      <c r="AJ507" s="111">
        <f t="shared" si="63"/>
        <v>1</v>
      </c>
      <c r="AK507" s="108">
        <f t="shared" si="64"/>
        <v>0</v>
      </c>
    </row>
    <row r="508" spans="1:37" x14ac:dyDescent="0.35">
      <c r="A508" s="99" t="s">
        <v>655</v>
      </c>
      <c r="B508" s="100" t="s">
        <v>656</v>
      </c>
      <c r="C508" s="101" t="s">
        <v>663</v>
      </c>
      <c r="D508" s="102" t="s">
        <v>664</v>
      </c>
      <c r="E508" s="103" t="str">
        <f t="shared" si="65"/>
        <v>U077T043</v>
      </c>
      <c r="F508" s="104" t="s">
        <v>148</v>
      </c>
      <c r="G508" s="105">
        <v>63</v>
      </c>
      <c r="H508" s="106"/>
      <c r="I508" s="107">
        <v>152.26</v>
      </c>
      <c r="J508" s="107">
        <v>11.8</v>
      </c>
      <c r="K508" s="108">
        <v>-6.37</v>
      </c>
      <c r="L508" s="107">
        <v>35.11</v>
      </c>
      <c r="M508" s="108">
        <v>12.64</v>
      </c>
      <c r="N508" s="107">
        <v>46.75</v>
      </c>
      <c r="O508" s="108">
        <v>18.240000000000002</v>
      </c>
      <c r="P508" s="107">
        <v>92.36</v>
      </c>
      <c r="Q508" s="108">
        <v>95.13</v>
      </c>
      <c r="R508" s="107">
        <v>0</v>
      </c>
      <c r="S508" s="108">
        <v>0</v>
      </c>
      <c r="T508" s="107">
        <v>0</v>
      </c>
      <c r="U508" s="108">
        <v>0</v>
      </c>
      <c r="V508" s="107">
        <v>152.26</v>
      </c>
      <c r="W508" s="108">
        <v>18.27</v>
      </c>
      <c r="X508" s="107">
        <v>0</v>
      </c>
      <c r="Y508" s="108">
        <v>0</v>
      </c>
      <c r="Z508" s="107">
        <v>0</v>
      </c>
      <c r="AA508" s="108">
        <v>3.44</v>
      </c>
      <c r="AB508" s="107">
        <v>0</v>
      </c>
      <c r="AC508" s="108">
        <v>3.84</v>
      </c>
      <c r="AD508" s="107">
        <f t="shared" si="58"/>
        <v>145.19</v>
      </c>
      <c r="AE508" s="108">
        <f t="shared" si="59"/>
        <v>297.45</v>
      </c>
      <c r="AF508" s="109">
        <f t="shared" si="60"/>
        <v>0</v>
      </c>
      <c r="AG508" s="109">
        <f t="shared" si="61"/>
        <v>0</v>
      </c>
      <c r="AH508" s="11"/>
      <c r="AI508" s="110">
        <f t="shared" si="62"/>
        <v>0</v>
      </c>
      <c r="AJ508" s="111">
        <f t="shared" si="63"/>
        <v>1</v>
      </c>
      <c r="AK508" s="108">
        <f t="shared" si="64"/>
        <v>0</v>
      </c>
    </row>
    <row r="509" spans="1:37" x14ac:dyDescent="0.35">
      <c r="A509" s="99" t="s">
        <v>657</v>
      </c>
      <c r="B509" s="100" t="s">
        <v>658</v>
      </c>
      <c r="C509" s="101" t="s">
        <v>663</v>
      </c>
      <c r="D509" s="102" t="s">
        <v>664</v>
      </c>
      <c r="E509" s="103" t="str">
        <f t="shared" si="65"/>
        <v>U077T047</v>
      </c>
      <c r="F509" s="104" t="s">
        <v>148</v>
      </c>
      <c r="G509" s="105">
        <v>63</v>
      </c>
      <c r="H509" s="106"/>
      <c r="I509" s="107">
        <v>398.69</v>
      </c>
      <c r="J509" s="107">
        <v>37</v>
      </c>
      <c r="K509" s="108">
        <v>-19.98</v>
      </c>
      <c r="L509" s="107">
        <v>96.72999999999999</v>
      </c>
      <c r="M509" s="108">
        <v>34.82</v>
      </c>
      <c r="N509" s="107">
        <v>104.49</v>
      </c>
      <c r="O509" s="108">
        <v>40.75</v>
      </c>
      <c r="P509" s="107">
        <v>230.13000000000002</v>
      </c>
      <c r="Q509" s="108">
        <v>237.03</v>
      </c>
      <c r="R509" s="107">
        <v>3</v>
      </c>
      <c r="S509" s="108">
        <v>7.47</v>
      </c>
      <c r="T509" s="107">
        <v>0</v>
      </c>
      <c r="U509" s="108">
        <v>0</v>
      </c>
      <c r="V509" s="107">
        <v>398.68999999999994</v>
      </c>
      <c r="W509" s="108">
        <v>47.84</v>
      </c>
      <c r="X509" s="107">
        <v>0</v>
      </c>
      <c r="Y509" s="108">
        <v>0</v>
      </c>
      <c r="Z509" s="107">
        <v>0</v>
      </c>
      <c r="AA509" s="108">
        <v>9.02</v>
      </c>
      <c r="AB509" s="107">
        <v>0</v>
      </c>
      <c r="AC509" s="108">
        <v>10.06</v>
      </c>
      <c r="AD509" s="107">
        <f t="shared" si="58"/>
        <v>367.01000000000005</v>
      </c>
      <c r="AE509" s="108">
        <f t="shared" si="59"/>
        <v>765.7</v>
      </c>
      <c r="AF509" s="109">
        <f t="shared" si="60"/>
        <v>0</v>
      </c>
      <c r="AG509" s="109">
        <f t="shared" si="61"/>
        <v>0</v>
      </c>
      <c r="AH509" s="11"/>
      <c r="AI509" s="110">
        <f t="shared" si="62"/>
        <v>0</v>
      </c>
      <c r="AJ509" s="111">
        <f t="shared" si="63"/>
        <v>1</v>
      </c>
      <c r="AK509" s="108">
        <f t="shared" si="64"/>
        <v>0</v>
      </c>
    </row>
    <row r="510" spans="1:37" x14ac:dyDescent="0.35">
      <c r="A510" s="112" t="s">
        <v>663</v>
      </c>
      <c r="B510" s="113" t="s">
        <v>664</v>
      </c>
      <c r="C510" s="114" t="s">
        <v>663</v>
      </c>
      <c r="D510" s="115" t="s">
        <v>665</v>
      </c>
      <c r="E510" s="116" t="str">
        <f t="shared" si="65"/>
        <v>U077U077</v>
      </c>
      <c r="F510" s="117" t="s">
        <v>148</v>
      </c>
      <c r="G510" s="118">
        <v>63</v>
      </c>
      <c r="H510" s="1"/>
      <c r="I510" s="119">
        <v>0</v>
      </c>
      <c r="J510" s="119">
        <v>0</v>
      </c>
      <c r="K510" s="120">
        <v>0</v>
      </c>
      <c r="L510" s="119">
        <v>0</v>
      </c>
      <c r="M510" s="120">
        <v>0</v>
      </c>
      <c r="N510" s="119">
        <v>0</v>
      </c>
      <c r="O510" s="120">
        <v>0</v>
      </c>
      <c r="P510" s="119">
        <v>0</v>
      </c>
      <c r="Q510" s="120">
        <v>0</v>
      </c>
      <c r="R510" s="119">
        <v>0</v>
      </c>
      <c r="S510" s="120">
        <v>0</v>
      </c>
      <c r="T510" s="119">
        <v>0</v>
      </c>
      <c r="U510" s="120">
        <v>0</v>
      </c>
      <c r="V510" s="119">
        <v>0</v>
      </c>
      <c r="W510" s="120">
        <v>0</v>
      </c>
      <c r="X510" s="119">
        <v>0</v>
      </c>
      <c r="Y510" s="120">
        <v>0</v>
      </c>
      <c r="Z510" s="119">
        <v>66</v>
      </c>
      <c r="AA510" s="120">
        <v>0</v>
      </c>
      <c r="AB510" s="119">
        <v>221</v>
      </c>
      <c r="AC510" s="120">
        <v>0</v>
      </c>
      <c r="AD510" s="119">
        <f t="shared" si="58"/>
        <v>0</v>
      </c>
      <c r="AE510" s="120">
        <f t="shared" si="59"/>
        <v>0</v>
      </c>
      <c r="AF510" s="121">
        <f t="shared" si="60"/>
        <v>571.1400000000001</v>
      </c>
      <c r="AG510" s="121">
        <f t="shared" si="61"/>
        <v>1184.0900000000001</v>
      </c>
      <c r="AH510" s="11"/>
      <c r="AI510" s="122">
        <f t="shared" si="62"/>
        <v>0</v>
      </c>
      <c r="AJ510" s="122">
        <f t="shared" si="63"/>
        <v>0</v>
      </c>
      <c r="AK510" s="120">
        <f t="shared" si="64"/>
        <v>0</v>
      </c>
    </row>
    <row r="511" spans="1:37" x14ac:dyDescent="0.35">
      <c r="A511" s="130" t="s">
        <v>659</v>
      </c>
      <c r="B511" s="19" t="s">
        <v>660</v>
      </c>
      <c r="C511" s="101" t="s">
        <v>666</v>
      </c>
      <c r="D511" s="102" t="s">
        <v>667</v>
      </c>
      <c r="E511" s="103" t="str">
        <f t="shared" si="65"/>
        <v>U083T115</v>
      </c>
      <c r="F511" s="104" t="s">
        <v>148</v>
      </c>
      <c r="G511" s="105">
        <v>63</v>
      </c>
      <c r="H511" s="106"/>
      <c r="I511" s="107">
        <v>154.03</v>
      </c>
      <c r="J511" s="107">
        <v>11.23</v>
      </c>
      <c r="K511" s="108">
        <v>-6.0600000000000005</v>
      </c>
      <c r="L511" s="107">
        <v>32</v>
      </c>
      <c r="M511" s="108">
        <v>11.52</v>
      </c>
      <c r="N511" s="107">
        <v>54.82</v>
      </c>
      <c r="O511" s="108">
        <v>21.38</v>
      </c>
      <c r="P511" s="107">
        <v>76.95</v>
      </c>
      <c r="Q511" s="108">
        <v>79.260000000000005</v>
      </c>
      <c r="R511" s="107">
        <v>2</v>
      </c>
      <c r="S511" s="108">
        <v>4.9800000000000004</v>
      </c>
      <c r="T511" s="107">
        <v>0</v>
      </c>
      <c r="U511" s="108">
        <v>0</v>
      </c>
      <c r="V511" s="107">
        <v>154.03</v>
      </c>
      <c r="W511" s="108">
        <v>18.48</v>
      </c>
      <c r="X511" s="107">
        <v>0</v>
      </c>
      <c r="Y511" s="108">
        <v>0</v>
      </c>
      <c r="Z511" s="107">
        <v>0</v>
      </c>
      <c r="AA511" s="108">
        <v>16.010000000000002</v>
      </c>
      <c r="AB511" s="107">
        <v>0</v>
      </c>
      <c r="AC511" s="108">
        <v>0</v>
      </c>
      <c r="AD511" s="107">
        <f t="shared" si="58"/>
        <v>145.57</v>
      </c>
      <c r="AE511" s="108">
        <f t="shared" si="59"/>
        <v>299.60000000000002</v>
      </c>
      <c r="AF511" s="109">
        <f t="shared" si="60"/>
        <v>0</v>
      </c>
      <c r="AG511" s="109">
        <f t="shared" si="61"/>
        <v>0</v>
      </c>
      <c r="AH511" s="11"/>
      <c r="AI511" s="110">
        <f t="shared" si="62"/>
        <v>0</v>
      </c>
      <c r="AJ511" s="111">
        <f t="shared" si="63"/>
        <v>1</v>
      </c>
      <c r="AK511" s="108">
        <f t="shared" si="64"/>
        <v>0</v>
      </c>
    </row>
    <row r="512" spans="1:37" x14ac:dyDescent="0.35">
      <c r="A512" s="130" t="s">
        <v>661</v>
      </c>
      <c r="B512" s="19" t="s">
        <v>662</v>
      </c>
      <c r="C512" s="101" t="s">
        <v>666</v>
      </c>
      <c r="D512" s="102" t="s">
        <v>667</v>
      </c>
      <c r="E512" s="103" t="str">
        <f t="shared" si="65"/>
        <v>U083T133</v>
      </c>
      <c r="F512" s="104" t="s">
        <v>87</v>
      </c>
      <c r="G512" s="105">
        <v>63</v>
      </c>
      <c r="H512" s="106"/>
      <c r="I512" s="107">
        <v>170.26999999999998</v>
      </c>
      <c r="J512" s="107">
        <v>16.5</v>
      </c>
      <c r="K512" s="108">
        <v>-8.91</v>
      </c>
      <c r="L512" s="107">
        <v>45.05</v>
      </c>
      <c r="M512" s="108">
        <v>16.22</v>
      </c>
      <c r="N512" s="107">
        <v>34.18</v>
      </c>
      <c r="O512" s="108">
        <v>13.33</v>
      </c>
      <c r="P512" s="107">
        <v>93.4</v>
      </c>
      <c r="Q512" s="108">
        <v>96.2</v>
      </c>
      <c r="R512" s="107">
        <v>0</v>
      </c>
      <c r="S512" s="108">
        <v>0</v>
      </c>
      <c r="T512" s="107">
        <v>0</v>
      </c>
      <c r="U512" s="108">
        <v>0</v>
      </c>
      <c r="V512" s="107">
        <v>170.26999999999995</v>
      </c>
      <c r="W512" s="108">
        <v>20.43</v>
      </c>
      <c r="X512" s="107">
        <v>0</v>
      </c>
      <c r="Y512" s="108">
        <v>0</v>
      </c>
      <c r="Z512" s="107">
        <v>0</v>
      </c>
      <c r="AA512" s="108">
        <v>17.7</v>
      </c>
      <c r="AB512" s="107">
        <v>0</v>
      </c>
      <c r="AC512" s="108">
        <v>0</v>
      </c>
      <c r="AD512" s="107">
        <f t="shared" si="58"/>
        <v>154.97</v>
      </c>
      <c r="AE512" s="108">
        <f t="shared" si="59"/>
        <v>325.24</v>
      </c>
      <c r="AF512" s="109">
        <f t="shared" si="60"/>
        <v>0</v>
      </c>
      <c r="AG512" s="109">
        <f t="shared" si="61"/>
        <v>0</v>
      </c>
      <c r="AH512" s="11"/>
      <c r="AI512" s="110">
        <f t="shared" si="62"/>
        <v>0</v>
      </c>
      <c r="AJ512" s="111">
        <f t="shared" si="63"/>
        <v>1</v>
      </c>
      <c r="AK512" s="108">
        <f t="shared" si="64"/>
        <v>0</v>
      </c>
    </row>
    <row r="513" spans="1:37" x14ac:dyDescent="0.35">
      <c r="A513" s="112" t="s">
        <v>666</v>
      </c>
      <c r="B513" s="113" t="s">
        <v>667</v>
      </c>
      <c r="C513" s="114" t="s">
        <v>666</v>
      </c>
      <c r="D513" s="115" t="s">
        <v>667</v>
      </c>
      <c r="E513" s="116" t="str">
        <f t="shared" si="65"/>
        <v>U083U083</v>
      </c>
      <c r="F513" s="117" t="s">
        <v>148</v>
      </c>
      <c r="G513" s="118">
        <v>63</v>
      </c>
      <c r="H513" s="1"/>
      <c r="I513" s="119">
        <v>0</v>
      </c>
      <c r="J513" s="119">
        <v>0</v>
      </c>
      <c r="K513" s="120">
        <v>0</v>
      </c>
      <c r="L513" s="119">
        <v>0</v>
      </c>
      <c r="M513" s="120">
        <v>0</v>
      </c>
      <c r="N513" s="119">
        <v>0</v>
      </c>
      <c r="O513" s="120">
        <v>0</v>
      </c>
      <c r="P513" s="119">
        <v>0</v>
      </c>
      <c r="Q513" s="120">
        <v>0</v>
      </c>
      <c r="R513" s="119">
        <v>0</v>
      </c>
      <c r="S513" s="120">
        <v>0</v>
      </c>
      <c r="T513" s="119">
        <v>0</v>
      </c>
      <c r="U513" s="120">
        <v>0</v>
      </c>
      <c r="V513" s="119">
        <v>0</v>
      </c>
      <c r="W513" s="120">
        <v>0</v>
      </c>
      <c r="X513" s="119">
        <v>0</v>
      </c>
      <c r="Y513" s="120">
        <v>0</v>
      </c>
      <c r="Z513" s="119">
        <v>160.5</v>
      </c>
      <c r="AA513" s="120">
        <v>0</v>
      </c>
      <c r="AB513" s="119">
        <v>0</v>
      </c>
      <c r="AC513" s="120">
        <v>0</v>
      </c>
      <c r="AD513" s="119">
        <f t="shared" si="58"/>
        <v>0</v>
      </c>
      <c r="AE513" s="120">
        <f t="shared" si="59"/>
        <v>0</v>
      </c>
      <c r="AF513" s="121">
        <f t="shared" si="60"/>
        <v>300.53999999999996</v>
      </c>
      <c r="AG513" s="121">
        <f t="shared" si="61"/>
        <v>624.84</v>
      </c>
      <c r="AH513" s="11"/>
      <c r="AI513" s="122">
        <f t="shared" si="62"/>
        <v>0</v>
      </c>
      <c r="AJ513" s="122">
        <f t="shared" si="63"/>
        <v>0</v>
      </c>
      <c r="AK513" s="120">
        <f t="shared" si="64"/>
        <v>0</v>
      </c>
    </row>
    <row r="514" spans="1:37" x14ac:dyDescent="0.35">
      <c r="A514" s="13" t="s">
        <v>668</v>
      </c>
      <c r="B514" s="14" t="s">
        <v>669</v>
      </c>
      <c r="C514" s="123" t="s">
        <v>668</v>
      </c>
      <c r="D514" s="93" t="s">
        <v>669</v>
      </c>
      <c r="E514" s="94" t="str">
        <f t="shared" si="65"/>
        <v>T074T074</v>
      </c>
      <c r="F514" s="95" t="s">
        <v>342</v>
      </c>
      <c r="G514" s="96">
        <v>64</v>
      </c>
      <c r="H514" s="1"/>
      <c r="I514" s="82">
        <v>0</v>
      </c>
      <c r="J514" s="82">
        <v>0</v>
      </c>
      <c r="K514" s="83">
        <v>0</v>
      </c>
      <c r="L514" s="82">
        <v>0</v>
      </c>
      <c r="M514" s="83">
        <v>0</v>
      </c>
      <c r="N514" s="82">
        <v>0</v>
      </c>
      <c r="O514" s="83">
        <v>0</v>
      </c>
      <c r="P514" s="82">
        <v>0</v>
      </c>
      <c r="Q514" s="83">
        <v>0</v>
      </c>
      <c r="R514" s="82">
        <v>0</v>
      </c>
      <c r="S514" s="83">
        <v>0</v>
      </c>
      <c r="T514" s="82">
        <v>0</v>
      </c>
      <c r="U514" s="83">
        <v>0</v>
      </c>
      <c r="V514" s="82">
        <v>0</v>
      </c>
      <c r="W514" s="83">
        <v>0</v>
      </c>
      <c r="X514" s="82">
        <v>0</v>
      </c>
      <c r="Y514" s="83">
        <v>0</v>
      </c>
      <c r="Z514" s="82">
        <v>0</v>
      </c>
      <c r="AA514" s="83">
        <v>0</v>
      </c>
      <c r="AB514" s="82">
        <v>0</v>
      </c>
      <c r="AC514" s="83">
        <v>0</v>
      </c>
      <c r="AD514" s="82">
        <f t="shared" si="58"/>
        <v>0</v>
      </c>
      <c r="AE514" s="83">
        <f t="shared" si="59"/>
        <v>0</v>
      </c>
      <c r="AF514" s="97">
        <f t="shared" si="60"/>
        <v>0</v>
      </c>
      <c r="AG514" s="97">
        <f t="shared" si="61"/>
        <v>0</v>
      </c>
      <c r="AH514" s="11"/>
      <c r="AI514" s="84">
        <f t="shared" si="62"/>
        <v>232.49</v>
      </c>
      <c r="AJ514" s="84">
        <f t="shared" si="63"/>
        <v>0</v>
      </c>
      <c r="AK514" s="98">
        <f t="shared" si="64"/>
        <v>1</v>
      </c>
    </row>
    <row r="515" spans="1:37" x14ac:dyDescent="0.35">
      <c r="A515" s="13" t="s">
        <v>670</v>
      </c>
      <c r="B515" s="14" t="s">
        <v>671</v>
      </c>
      <c r="C515" s="123" t="s">
        <v>670</v>
      </c>
      <c r="D515" s="93" t="s">
        <v>671</v>
      </c>
      <c r="E515" s="94" t="str">
        <f t="shared" si="65"/>
        <v>T215T215</v>
      </c>
      <c r="F515" s="95" t="s">
        <v>342</v>
      </c>
      <c r="G515" s="96">
        <v>64</v>
      </c>
      <c r="H515" s="1"/>
      <c r="I515" s="82">
        <v>0</v>
      </c>
      <c r="J515" s="82">
        <v>0</v>
      </c>
      <c r="K515" s="83">
        <v>0</v>
      </c>
      <c r="L515" s="82">
        <v>0</v>
      </c>
      <c r="M515" s="83">
        <v>0</v>
      </c>
      <c r="N515" s="82">
        <v>0</v>
      </c>
      <c r="O515" s="83">
        <v>0</v>
      </c>
      <c r="P515" s="82">
        <v>0</v>
      </c>
      <c r="Q515" s="83">
        <v>0</v>
      </c>
      <c r="R515" s="82">
        <v>0</v>
      </c>
      <c r="S515" s="83">
        <v>0</v>
      </c>
      <c r="T515" s="82">
        <v>0</v>
      </c>
      <c r="U515" s="83">
        <v>0</v>
      </c>
      <c r="V515" s="82">
        <v>0</v>
      </c>
      <c r="W515" s="83">
        <v>0</v>
      </c>
      <c r="X515" s="82">
        <v>0</v>
      </c>
      <c r="Y515" s="83">
        <v>0</v>
      </c>
      <c r="Z515" s="82">
        <v>0</v>
      </c>
      <c r="AA515" s="83">
        <v>0</v>
      </c>
      <c r="AB515" s="82">
        <v>0</v>
      </c>
      <c r="AC515" s="83">
        <v>0</v>
      </c>
      <c r="AD515" s="82">
        <f t="shared" si="58"/>
        <v>0</v>
      </c>
      <c r="AE515" s="83">
        <f t="shared" si="59"/>
        <v>0</v>
      </c>
      <c r="AF515" s="97">
        <f t="shared" si="60"/>
        <v>0</v>
      </c>
      <c r="AG515" s="97">
        <f t="shared" si="61"/>
        <v>0</v>
      </c>
      <c r="AH515" s="11"/>
      <c r="AI515" s="84">
        <f t="shared" si="62"/>
        <v>167.68</v>
      </c>
      <c r="AJ515" s="84">
        <f t="shared" si="63"/>
        <v>0</v>
      </c>
      <c r="AK515" s="98">
        <f t="shared" si="64"/>
        <v>1</v>
      </c>
    </row>
    <row r="516" spans="1:37" x14ac:dyDescent="0.35">
      <c r="A516" s="13" t="s">
        <v>672</v>
      </c>
      <c r="B516" s="14" t="s">
        <v>673</v>
      </c>
      <c r="C516" s="123" t="s">
        <v>672</v>
      </c>
      <c r="D516" s="93" t="s">
        <v>673</v>
      </c>
      <c r="E516" s="94" t="str">
        <f t="shared" si="65"/>
        <v>T230T230</v>
      </c>
      <c r="F516" s="95" t="s">
        <v>342</v>
      </c>
      <c r="G516" s="96">
        <v>64</v>
      </c>
      <c r="H516" s="1"/>
      <c r="I516" s="82">
        <v>0</v>
      </c>
      <c r="J516" s="82">
        <v>0</v>
      </c>
      <c r="K516" s="83">
        <v>0</v>
      </c>
      <c r="L516" s="82">
        <v>0</v>
      </c>
      <c r="M516" s="83">
        <v>0</v>
      </c>
      <c r="N516" s="82">
        <v>0</v>
      </c>
      <c r="O516" s="83">
        <v>0</v>
      </c>
      <c r="P516" s="82">
        <v>0</v>
      </c>
      <c r="Q516" s="83">
        <v>0</v>
      </c>
      <c r="R516" s="82">
        <v>0</v>
      </c>
      <c r="S516" s="83">
        <v>0</v>
      </c>
      <c r="T516" s="82">
        <v>0</v>
      </c>
      <c r="U516" s="83">
        <v>0</v>
      </c>
      <c r="V516" s="82">
        <v>0</v>
      </c>
      <c r="W516" s="83">
        <v>0</v>
      </c>
      <c r="X516" s="82">
        <v>0</v>
      </c>
      <c r="Y516" s="83">
        <v>0</v>
      </c>
      <c r="Z516" s="82">
        <v>0</v>
      </c>
      <c r="AA516" s="83">
        <v>0</v>
      </c>
      <c r="AB516" s="82">
        <v>0</v>
      </c>
      <c r="AC516" s="83">
        <v>0</v>
      </c>
      <c r="AD516" s="82">
        <f t="shared" si="58"/>
        <v>0</v>
      </c>
      <c r="AE516" s="83">
        <f t="shared" si="59"/>
        <v>0</v>
      </c>
      <c r="AF516" s="97">
        <f t="shared" si="60"/>
        <v>0</v>
      </c>
      <c r="AG516" s="97">
        <f t="shared" si="61"/>
        <v>0</v>
      </c>
      <c r="AH516" s="11"/>
      <c r="AI516" s="84">
        <f t="shared" si="62"/>
        <v>151.01</v>
      </c>
      <c r="AJ516" s="84">
        <f t="shared" si="63"/>
        <v>0</v>
      </c>
      <c r="AK516" s="98">
        <f t="shared" si="64"/>
        <v>1</v>
      </c>
    </row>
    <row r="517" spans="1:37" x14ac:dyDescent="0.35">
      <c r="A517" s="130" t="s">
        <v>668</v>
      </c>
      <c r="B517" s="19" t="s">
        <v>669</v>
      </c>
      <c r="C517" s="101" t="s">
        <v>674</v>
      </c>
      <c r="D517" s="102" t="s">
        <v>675</v>
      </c>
      <c r="E517" s="103" t="str">
        <f t="shared" si="65"/>
        <v>U146T074</v>
      </c>
      <c r="F517" s="104" t="s">
        <v>342</v>
      </c>
      <c r="G517" s="105">
        <v>64</v>
      </c>
      <c r="H517" s="106"/>
      <c r="I517" s="107">
        <v>119.28</v>
      </c>
      <c r="J517" s="107">
        <v>15.5</v>
      </c>
      <c r="K517" s="108">
        <v>-8.3699999999999992</v>
      </c>
      <c r="L517" s="107">
        <v>28.5</v>
      </c>
      <c r="M517" s="108">
        <v>10.26</v>
      </c>
      <c r="N517" s="107">
        <v>37.28</v>
      </c>
      <c r="O517" s="108">
        <v>14.54</v>
      </c>
      <c r="P517" s="107">
        <v>57</v>
      </c>
      <c r="Q517" s="108">
        <v>58.71</v>
      </c>
      <c r="R517" s="107">
        <v>0</v>
      </c>
      <c r="S517" s="108">
        <v>0</v>
      </c>
      <c r="T517" s="107">
        <v>119.28</v>
      </c>
      <c r="U517" s="108">
        <v>17.89</v>
      </c>
      <c r="V517" s="107">
        <v>0</v>
      </c>
      <c r="W517" s="108">
        <v>0</v>
      </c>
      <c r="X517" s="107">
        <v>0</v>
      </c>
      <c r="Y517" s="108">
        <v>0</v>
      </c>
      <c r="Z517" s="107">
        <v>0</v>
      </c>
      <c r="AA517" s="108">
        <v>13.31</v>
      </c>
      <c r="AB517" s="107">
        <v>0</v>
      </c>
      <c r="AC517" s="108">
        <v>6.87</v>
      </c>
      <c r="AD517" s="107">
        <f t="shared" si="58"/>
        <v>113.21000000000001</v>
      </c>
      <c r="AE517" s="108">
        <f t="shared" si="59"/>
        <v>232.49</v>
      </c>
      <c r="AF517" s="109">
        <f t="shared" si="60"/>
        <v>0</v>
      </c>
      <c r="AG517" s="109">
        <f t="shared" si="61"/>
        <v>0</v>
      </c>
      <c r="AH517" s="11"/>
      <c r="AI517" s="110">
        <f t="shared" si="62"/>
        <v>0</v>
      </c>
      <c r="AJ517" s="111">
        <f t="shared" si="63"/>
        <v>1</v>
      </c>
      <c r="AK517" s="108">
        <f t="shared" si="64"/>
        <v>0</v>
      </c>
    </row>
    <row r="518" spans="1:37" x14ac:dyDescent="0.35">
      <c r="A518" s="130" t="s">
        <v>670</v>
      </c>
      <c r="B518" s="19" t="s">
        <v>671</v>
      </c>
      <c r="C518" s="101" t="s">
        <v>674</v>
      </c>
      <c r="D518" s="102" t="s">
        <v>675</v>
      </c>
      <c r="E518" s="103" t="str">
        <f t="shared" si="65"/>
        <v>U146T215</v>
      </c>
      <c r="F518" s="104" t="s">
        <v>342</v>
      </c>
      <c r="G518" s="105">
        <v>64</v>
      </c>
      <c r="H518" s="106"/>
      <c r="I518" s="107">
        <v>81.06</v>
      </c>
      <c r="J518" s="107">
        <v>7.96</v>
      </c>
      <c r="K518" s="108">
        <v>-4.3</v>
      </c>
      <c r="L518" s="107">
        <v>19.829999999999998</v>
      </c>
      <c r="M518" s="108">
        <v>7.1400000000000006</v>
      </c>
      <c r="N518" s="107">
        <v>20.99</v>
      </c>
      <c r="O518" s="108">
        <v>8.19</v>
      </c>
      <c r="P518" s="107">
        <v>48.26</v>
      </c>
      <c r="Q518" s="108">
        <v>49.71</v>
      </c>
      <c r="R518" s="107">
        <v>0</v>
      </c>
      <c r="S518" s="108">
        <v>0</v>
      </c>
      <c r="T518" s="107">
        <v>81.06</v>
      </c>
      <c r="U518" s="108">
        <v>12.16</v>
      </c>
      <c r="V518" s="107">
        <v>0</v>
      </c>
      <c r="W518" s="108">
        <v>0</v>
      </c>
      <c r="X518" s="107">
        <v>0</v>
      </c>
      <c r="Y518" s="108">
        <v>0</v>
      </c>
      <c r="Z518" s="107">
        <v>0</v>
      </c>
      <c r="AA518" s="108">
        <v>9.0500000000000007</v>
      </c>
      <c r="AB518" s="107">
        <v>0</v>
      </c>
      <c r="AC518" s="108">
        <v>4.67</v>
      </c>
      <c r="AD518" s="107">
        <f t="shared" si="58"/>
        <v>86.62</v>
      </c>
      <c r="AE518" s="108">
        <f t="shared" si="59"/>
        <v>167.68</v>
      </c>
      <c r="AF518" s="109">
        <f t="shared" si="60"/>
        <v>0</v>
      </c>
      <c r="AG518" s="109">
        <f t="shared" si="61"/>
        <v>0</v>
      </c>
      <c r="AH518" s="11"/>
      <c r="AI518" s="110">
        <f t="shared" si="62"/>
        <v>0</v>
      </c>
      <c r="AJ518" s="111">
        <f t="shared" si="63"/>
        <v>1</v>
      </c>
      <c r="AK518" s="108">
        <f t="shared" si="64"/>
        <v>0</v>
      </c>
    </row>
    <row r="519" spans="1:37" x14ac:dyDescent="0.35">
      <c r="A519" s="130" t="s">
        <v>672</v>
      </c>
      <c r="B519" s="19" t="s">
        <v>673</v>
      </c>
      <c r="C519" s="101" t="s">
        <v>674</v>
      </c>
      <c r="D519" s="102" t="s">
        <v>675</v>
      </c>
      <c r="E519" s="103" t="str">
        <f t="shared" si="65"/>
        <v>U146T230</v>
      </c>
      <c r="F519" s="104" t="s">
        <v>342</v>
      </c>
      <c r="G519" s="105">
        <v>64</v>
      </c>
      <c r="H519" s="106"/>
      <c r="I519" s="107">
        <v>66.86</v>
      </c>
      <c r="J519" s="107">
        <v>4</v>
      </c>
      <c r="K519" s="108">
        <v>-2.16</v>
      </c>
      <c r="L519" s="107">
        <v>13</v>
      </c>
      <c r="M519" s="108">
        <v>4.68</v>
      </c>
      <c r="N519" s="107">
        <v>22.5</v>
      </c>
      <c r="O519" s="108">
        <v>8.7899999999999991</v>
      </c>
      <c r="P519" s="107">
        <v>50</v>
      </c>
      <c r="Q519" s="108">
        <v>51.5</v>
      </c>
      <c r="R519" s="107">
        <v>0</v>
      </c>
      <c r="S519" s="108">
        <v>0</v>
      </c>
      <c r="T519" s="107">
        <v>66.86</v>
      </c>
      <c r="U519" s="108">
        <v>10.029999999999999</v>
      </c>
      <c r="V519" s="107">
        <v>0</v>
      </c>
      <c r="W519" s="108">
        <v>0</v>
      </c>
      <c r="X519" s="107">
        <v>0</v>
      </c>
      <c r="Y519" s="108">
        <v>0</v>
      </c>
      <c r="Z519" s="107">
        <v>0</v>
      </c>
      <c r="AA519" s="108">
        <v>7.46</v>
      </c>
      <c r="AB519" s="107">
        <v>0</v>
      </c>
      <c r="AC519" s="108">
        <v>3.85</v>
      </c>
      <c r="AD519" s="107">
        <f t="shared" si="58"/>
        <v>84.149999999999991</v>
      </c>
      <c r="AE519" s="108">
        <f t="shared" si="59"/>
        <v>151.01</v>
      </c>
      <c r="AF519" s="109">
        <f t="shared" si="60"/>
        <v>0</v>
      </c>
      <c r="AG519" s="109">
        <f t="shared" si="61"/>
        <v>0</v>
      </c>
      <c r="AH519" s="11"/>
      <c r="AI519" s="110">
        <f t="shared" si="62"/>
        <v>0</v>
      </c>
      <c r="AJ519" s="111">
        <f t="shared" si="63"/>
        <v>1</v>
      </c>
      <c r="AK519" s="108">
        <f t="shared" si="64"/>
        <v>0</v>
      </c>
    </row>
    <row r="520" spans="1:37" x14ac:dyDescent="0.35">
      <c r="A520" s="112" t="s">
        <v>674</v>
      </c>
      <c r="B520" s="113" t="s">
        <v>676</v>
      </c>
      <c r="C520" s="114" t="s">
        <v>674</v>
      </c>
      <c r="D520" s="115" t="s">
        <v>676</v>
      </c>
      <c r="E520" s="116" t="str">
        <f t="shared" si="65"/>
        <v>U146U146</v>
      </c>
      <c r="F520" s="117" t="s">
        <v>342</v>
      </c>
      <c r="G520" s="118">
        <v>64</v>
      </c>
      <c r="H520" s="1"/>
      <c r="I520" s="119">
        <v>0</v>
      </c>
      <c r="J520" s="119">
        <v>0</v>
      </c>
      <c r="K520" s="120">
        <v>0</v>
      </c>
      <c r="L520" s="119">
        <v>0</v>
      </c>
      <c r="M520" s="120">
        <v>0</v>
      </c>
      <c r="N520" s="119">
        <v>0</v>
      </c>
      <c r="O520" s="120">
        <v>0</v>
      </c>
      <c r="P520" s="119">
        <v>0</v>
      </c>
      <c r="Q520" s="120">
        <v>0</v>
      </c>
      <c r="R520" s="119">
        <v>0</v>
      </c>
      <c r="S520" s="120">
        <v>0</v>
      </c>
      <c r="T520" s="119">
        <v>0</v>
      </c>
      <c r="U520" s="120">
        <v>0</v>
      </c>
      <c r="V520" s="119">
        <v>0</v>
      </c>
      <c r="W520" s="120">
        <v>0</v>
      </c>
      <c r="X520" s="119">
        <v>0</v>
      </c>
      <c r="Y520" s="120">
        <v>0</v>
      </c>
      <c r="Z520" s="119">
        <v>142</v>
      </c>
      <c r="AA520" s="120">
        <v>0</v>
      </c>
      <c r="AB520" s="119">
        <v>220</v>
      </c>
      <c r="AC520" s="120">
        <v>0</v>
      </c>
      <c r="AD520" s="119">
        <f t="shared" si="58"/>
        <v>0</v>
      </c>
      <c r="AE520" s="120">
        <f t="shared" si="59"/>
        <v>0</v>
      </c>
      <c r="AF520" s="121">
        <f t="shared" si="60"/>
        <v>283.98</v>
      </c>
      <c r="AG520" s="121">
        <f t="shared" si="61"/>
        <v>551.18000000000006</v>
      </c>
      <c r="AH520" s="11"/>
      <c r="AI520" s="122">
        <f t="shared" si="62"/>
        <v>0</v>
      </c>
      <c r="AJ520" s="122">
        <f t="shared" si="63"/>
        <v>0</v>
      </c>
      <c r="AK520" s="120">
        <f t="shared" si="64"/>
        <v>0</v>
      </c>
    </row>
    <row r="521" spans="1:37" x14ac:dyDescent="0.35">
      <c r="A521" s="15" t="s">
        <v>677</v>
      </c>
      <c r="B521" s="155" t="s">
        <v>678</v>
      </c>
      <c r="C521" s="92" t="s">
        <v>677</v>
      </c>
      <c r="D521" s="93" t="s">
        <v>678</v>
      </c>
      <c r="E521" s="94" t="s">
        <v>679</v>
      </c>
      <c r="F521" s="95" t="s">
        <v>158</v>
      </c>
      <c r="G521" s="96">
        <v>65</v>
      </c>
      <c r="H521" s="1"/>
      <c r="I521" s="82">
        <v>0</v>
      </c>
      <c r="J521" s="82">
        <v>0</v>
      </c>
      <c r="K521" s="83">
        <v>0</v>
      </c>
      <c r="L521" s="82">
        <v>0</v>
      </c>
      <c r="M521" s="83">
        <v>0</v>
      </c>
      <c r="N521" s="82">
        <v>0</v>
      </c>
      <c r="O521" s="83">
        <v>0</v>
      </c>
      <c r="P521" s="82">
        <v>0</v>
      </c>
      <c r="Q521" s="83">
        <v>0</v>
      </c>
      <c r="R521" s="82">
        <v>0</v>
      </c>
      <c r="S521" s="83">
        <v>0</v>
      </c>
      <c r="T521" s="82">
        <v>0</v>
      </c>
      <c r="U521" s="83">
        <v>0</v>
      </c>
      <c r="V521" s="82">
        <v>0</v>
      </c>
      <c r="W521" s="83">
        <v>0</v>
      </c>
      <c r="X521" s="82">
        <v>0</v>
      </c>
      <c r="Y521" s="83">
        <v>0</v>
      </c>
      <c r="Z521" s="82">
        <v>0</v>
      </c>
      <c r="AA521" s="83">
        <v>0</v>
      </c>
      <c r="AB521" s="82">
        <v>0</v>
      </c>
      <c r="AC521" s="83">
        <v>0</v>
      </c>
      <c r="AD521" s="82">
        <f t="shared" si="58"/>
        <v>0</v>
      </c>
      <c r="AE521" s="83">
        <f t="shared" si="59"/>
        <v>0</v>
      </c>
      <c r="AF521" s="97">
        <f t="shared" si="60"/>
        <v>0</v>
      </c>
      <c r="AG521" s="97">
        <f t="shared" si="61"/>
        <v>0</v>
      </c>
      <c r="AH521" s="11"/>
      <c r="AI521" s="84">
        <f t="shared" si="62"/>
        <v>2507.5</v>
      </c>
      <c r="AJ521" s="84">
        <f t="shared" si="63"/>
        <v>0</v>
      </c>
      <c r="AK521" s="98">
        <f t="shared" si="64"/>
        <v>1</v>
      </c>
    </row>
    <row r="522" spans="1:37" x14ac:dyDescent="0.35">
      <c r="A522" s="15" t="s">
        <v>680</v>
      </c>
      <c r="B522" s="155" t="s">
        <v>681</v>
      </c>
      <c r="C522" s="92" t="s">
        <v>680</v>
      </c>
      <c r="D522" s="93" t="s">
        <v>681</v>
      </c>
      <c r="E522" s="94" t="str">
        <f>C522&amp;A522</f>
        <v>T070T070</v>
      </c>
      <c r="F522" s="95" t="s">
        <v>158</v>
      </c>
      <c r="G522" s="96">
        <v>65</v>
      </c>
      <c r="H522" s="1"/>
      <c r="I522" s="82">
        <v>0</v>
      </c>
      <c r="J522" s="82">
        <v>0</v>
      </c>
      <c r="K522" s="83">
        <v>0</v>
      </c>
      <c r="L522" s="82">
        <v>0</v>
      </c>
      <c r="M522" s="83">
        <v>0</v>
      </c>
      <c r="N522" s="82">
        <v>0</v>
      </c>
      <c r="O522" s="83">
        <v>0</v>
      </c>
      <c r="P522" s="82">
        <v>0</v>
      </c>
      <c r="Q522" s="83">
        <v>0</v>
      </c>
      <c r="R522" s="82">
        <v>0</v>
      </c>
      <c r="S522" s="83">
        <v>0</v>
      </c>
      <c r="T522" s="82">
        <v>0</v>
      </c>
      <c r="U522" s="83">
        <v>0</v>
      </c>
      <c r="V522" s="82">
        <v>0</v>
      </c>
      <c r="W522" s="83">
        <v>0</v>
      </c>
      <c r="X522" s="82">
        <v>0</v>
      </c>
      <c r="Y522" s="83">
        <v>0</v>
      </c>
      <c r="Z522" s="82">
        <v>0</v>
      </c>
      <c r="AA522" s="83">
        <v>0</v>
      </c>
      <c r="AB522" s="82">
        <v>0</v>
      </c>
      <c r="AC522" s="83">
        <v>0</v>
      </c>
      <c r="AD522" s="82">
        <f t="shared" si="58"/>
        <v>0</v>
      </c>
      <c r="AE522" s="83">
        <f t="shared" si="59"/>
        <v>0</v>
      </c>
      <c r="AF522" s="97">
        <f t="shared" si="60"/>
        <v>0</v>
      </c>
      <c r="AG522" s="97">
        <f t="shared" si="61"/>
        <v>0</v>
      </c>
      <c r="AH522" s="11"/>
      <c r="AI522" s="84">
        <f t="shared" si="62"/>
        <v>2529.9299999999994</v>
      </c>
      <c r="AJ522" s="84">
        <f t="shared" si="63"/>
        <v>0</v>
      </c>
      <c r="AK522" s="98">
        <f t="shared" si="64"/>
        <v>1</v>
      </c>
    </row>
    <row r="523" spans="1:37" x14ac:dyDescent="0.35">
      <c r="A523" s="15" t="s">
        <v>682</v>
      </c>
      <c r="B523" s="155" t="s">
        <v>683</v>
      </c>
      <c r="C523" s="92" t="s">
        <v>682</v>
      </c>
      <c r="D523" s="93" t="s">
        <v>683</v>
      </c>
      <c r="E523" s="94" t="str">
        <f>C523&amp;A523</f>
        <v>T232T232</v>
      </c>
      <c r="F523" s="95" t="s">
        <v>158</v>
      </c>
      <c r="G523" s="96">
        <v>65</v>
      </c>
      <c r="H523" s="1"/>
      <c r="I523" s="82">
        <v>0</v>
      </c>
      <c r="J523" s="82">
        <v>0</v>
      </c>
      <c r="K523" s="83">
        <v>0</v>
      </c>
      <c r="L523" s="82">
        <v>0</v>
      </c>
      <c r="M523" s="83">
        <v>0</v>
      </c>
      <c r="N523" s="82">
        <v>0</v>
      </c>
      <c r="O523" s="83">
        <v>0</v>
      </c>
      <c r="P523" s="82">
        <v>0</v>
      </c>
      <c r="Q523" s="83">
        <v>0</v>
      </c>
      <c r="R523" s="82">
        <v>0</v>
      </c>
      <c r="S523" s="83">
        <v>0</v>
      </c>
      <c r="T523" s="82">
        <v>0</v>
      </c>
      <c r="U523" s="83">
        <v>0</v>
      </c>
      <c r="V523" s="82">
        <v>0</v>
      </c>
      <c r="W523" s="83">
        <v>0</v>
      </c>
      <c r="X523" s="82">
        <v>0</v>
      </c>
      <c r="Y523" s="83">
        <v>0</v>
      </c>
      <c r="Z523" s="82">
        <v>0</v>
      </c>
      <c r="AA523" s="83">
        <v>0</v>
      </c>
      <c r="AB523" s="82">
        <v>0</v>
      </c>
      <c r="AC523" s="83">
        <v>0</v>
      </c>
      <c r="AD523" s="82">
        <f t="shared" si="58"/>
        <v>0</v>
      </c>
      <c r="AE523" s="83">
        <f t="shared" si="59"/>
        <v>0</v>
      </c>
      <c r="AF523" s="97">
        <f t="shared" si="60"/>
        <v>0</v>
      </c>
      <c r="AG523" s="97">
        <f t="shared" si="61"/>
        <v>0</v>
      </c>
      <c r="AH523" s="11"/>
      <c r="AI523" s="84">
        <f t="shared" si="62"/>
        <v>404.03</v>
      </c>
      <c r="AJ523" s="84">
        <f t="shared" si="63"/>
        <v>0</v>
      </c>
      <c r="AK523" s="98">
        <f t="shared" si="64"/>
        <v>1</v>
      </c>
    </row>
    <row r="524" spans="1:37" x14ac:dyDescent="0.35">
      <c r="A524" s="99" t="s">
        <v>677</v>
      </c>
      <c r="B524" s="100" t="s">
        <v>678</v>
      </c>
      <c r="C524" s="101" t="s">
        <v>684</v>
      </c>
      <c r="D524" s="102" t="s">
        <v>678</v>
      </c>
      <c r="E524" s="103" t="s">
        <v>685</v>
      </c>
      <c r="F524" s="104" t="s">
        <v>158</v>
      </c>
      <c r="G524" s="105">
        <v>65</v>
      </c>
      <c r="H524" s="106"/>
      <c r="I524" s="107">
        <v>1518.77</v>
      </c>
      <c r="J524" s="107">
        <v>138.97</v>
      </c>
      <c r="K524" s="108">
        <v>-75.040000000000006</v>
      </c>
      <c r="L524" s="107">
        <v>310.73</v>
      </c>
      <c r="M524" s="108">
        <v>111.87</v>
      </c>
      <c r="N524" s="107">
        <v>498.78999999999996</v>
      </c>
      <c r="O524" s="108">
        <v>194.53000000000003</v>
      </c>
      <c r="P524" s="107">
        <v>426.23</v>
      </c>
      <c r="Q524" s="108">
        <v>439.02</v>
      </c>
      <c r="R524" s="107">
        <v>127.85</v>
      </c>
      <c r="S524" s="108">
        <v>318.35000000000002</v>
      </c>
      <c r="T524" s="107">
        <v>0</v>
      </c>
      <c r="U524" s="108">
        <v>0</v>
      </c>
      <c r="V524" s="107">
        <v>0</v>
      </c>
      <c r="W524" s="108">
        <v>0</v>
      </c>
      <c r="X524" s="107">
        <v>0</v>
      </c>
      <c r="Y524" s="108">
        <v>0</v>
      </c>
      <c r="Z524" s="107">
        <v>0</v>
      </c>
      <c r="AA524" s="108">
        <v>0</v>
      </c>
      <c r="AB524" s="107">
        <v>0</v>
      </c>
      <c r="AC524" s="108">
        <v>0</v>
      </c>
      <c r="AD524" s="107">
        <f t="shared" si="58"/>
        <v>988.73</v>
      </c>
      <c r="AE524" s="108">
        <f t="shared" si="59"/>
        <v>2507.5</v>
      </c>
      <c r="AF524" s="109">
        <f t="shared" si="60"/>
        <v>0</v>
      </c>
      <c r="AG524" s="109">
        <f t="shared" si="61"/>
        <v>0</v>
      </c>
      <c r="AH524" s="11"/>
      <c r="AI524" s="110">
        <f t="shared" si="62"/>
        <v>0</v>
      </c>
      <c r="AJ524" s="111">
        <f t="shared" si="63"/>
        <v>1</v>
      </c>
      <c r="AK524" s="108">
        <f t="shared" si="64"/>
        <v>0</v>
      </c>
    </row>
    <row r="525" spans="1:37" x14ac:dyDescent="0.35">
      <c r="A525" s="99" t="s">
        <v>680</v>
      </c>
      <c r="B525" s="100" t="s">
        <v>681</v>
      </c>
      <c r="C525" s="101" t="s">
        <v>684</v>
      </c>
      <c r="D525" s="102" t="s">
        <v>686</v>
      </c>
      <c r="E525" s="103" t="str">
        <f>C525&amp;A525</f>
        <v>U051T070</v>
      </c>
      <c r="F525" s="104" t="s">
        <v>158</v>
      </c>
      <c r="G525" s="105">
        <v>65</v>
      </c>
      <c r="H525" s="106"/>
      <c r="I525" s="107">
        <v>1755.8999999999996</v>
      </c>
      <c r="J525" s="107">
        <v>168.42</v>
      </c>
      <c r="K525" s="108">
        <v>-90.95</v>
      </c>
      <c r="L525" s="107">
        <v>348.47</v>
      </c>
      <c r="M525" s="108">
        <v>125.45000000000002</v>
      </c>
      <c r="N525" s="107">
        <v>569.91</v>
      </c>
      <c r="O525" s="108">
        <v>222.26999999999998</v>
      </c>
      <c r="P525" s="107">
        <v>386.64000000000004</v>
      </c>
      <c r="Q525" s="108">
        <v>398.24</v>
      </c>
      <c r="R525" s="107">
        <v>47.8</v>
      </c>
      <c r="S525" s="108">
        <v>119.02</v>
      </c>
      <c r="T525" s="107">
        <v>0</v>
      </c>
      <c r="U525" s="108">
        <v>0</v>
      </c>
      <c r="V525" s="107">
        <v>0</v>
      </c>
      <c r="W525" s="108">
        <v>0</v>
      </c>
      <c r="X525" s="107">
        <v>0</v>
      </c>
      <c r="Y525" s="108">
        <v>0</v>
      </c>
      <c r="Z525" s="107">
        <v>0</v>
      </c>
      <c r="AA525" s="108">
        <v>0</v>
      </c>
      <c r="AB525" s="107">
        <v>0</v>
      </c>
      <c r="AC525" s="108">
        <v>0</v>
      </c>
      <c r="AD525" s="107">
        <f t="shared" si="58"/>
        <v>774.03</v>
      </c>
      <c r="AE525" s="108">
        <f t="shared" si="59"/>
        <v>2529.9299999999994</v>
      </c>
      <c r="AF525" s="109">
        <f t="shared" si="60"/>
        <v>0</v>
      </c>
      <c r="AG525" s="109">
        <f t="shared" si="61"/>
        <v>0</v>
      </c>
      <c r="AH525" s="11"/>
      <c r="AI525" s="110">
        <f t="shared" si="62"/>
        <v>0</v>
      </c>
      <c r="AJ525" s="111">
        <f t="shared" si="63"/>
        <v>1</v>
      </c>
      <c r="AK525" s="108">
        <f t="shared" si="64"/>
        <v>0</v>
      </c>
    </row>
    <row r="526" spans="1:37" x14ac:dyDescent="0.35">
      <c r="A526" s="99" t="s">
        <v>682</v>
      </c>
      <c r="B526" s="100" t="s">
        <v>683</v>
      </c>
      <c r="C526" s="101" t="s">
        <v>684</v>
      </c>
      <c r="D526" s="102" t="s">
        <v>686</v>
      </c>
      <c r="E526" s="103" t="str">
        <f>C526&amp;A526</f>
        <v>U051T232</v>
      </c>
      <c r="F526" s="104" t="s">
        <v>158</v>
      </c>
      <c r="G526" s="105">
        <v>65</v>
      </c>
      <c r="H526" s="106"/>
      <c r="I526" s="107">
        <v>296.88</v>
      </c>
      <c r="J526" s="107">
        <v>33.75</v>
      </c>
      <c r="K526" s="108">
        <v>-18.23</v>
      </c>
      <c r="L526" s="107">
        <v>59.91</v>
      </c>
      <c r="M526" s="108">
        <v>21.57</v>
      </c>
      <c r="N526" s="107">
        <v>85.37</v>
      </c>
      <c r="O526" s="108">
        <v>33.31</v>
      </c>
      <c r="P526" s="107">
        <v>66.03</v>
      </c>
      <c r="Q526" s="108">
        <v>68.010000000000005</v>
      </c>
      <c r="R526" s="107">
        <v>1</v>
      </c>
      <c r="S526" s="108">
        <v>2.4900000000000002</v>
      </c>
      <c r="T526" s="107">
        <v>0</v>
      </c>
      <c r="U526" s="108">
        <v>0</v>
      </c>
      <c r="V526" s="107">
        <v>0</v>
      </c>
      <c r="W526" s="108">
        <v>0</v>
      </c>
      <c r="X526" s="107">
        <v>0</v>
      </c>
      <c r="Y526" s="108">
        <v>0</v>
      </c>
      <c r="Z526" s="107">
        <v>0</v>
      </c>
      <c r="AA526" s="108">
        <v>0</v>
      </c>
      <c r="AB526" s="107">
        <v>0</v>
      </c>
      <c r="AC526" s="108">
        <v>0</v>
      </c>
      <c r="AD526" s="107">
        <f t="shared" si="58"/>
        <v>107.15</v>
      </c>
      <c r="AE526" s="108">
        <f t="shared" si="59"/>
        <v>404.03</v>
      </c>
      <c r="AF526" s="109">
        <f t="shared" si="60"/>
        <v>0</v>
      </c>
      <c r="AG526" s="109">
        <f t="shared" si="61"/>
        <v>0</v>
      </c>
      <c r="AH526" s="11"/>
      <c r="AI526" s="110">
        <f t="shared" si="62"/>
        <v>0</v>
      </c>
      <c r="AJ526" s="111">
        <f t="shared" si="63"/>
        <v>1</v>
      </c>
      <c r="AK526" s="108">
        <f t="shared" si="64"/>
        <v>0</v>
      </c>
    </row>
    <row r="527" spans="1:37" x14ac:dyDescent="0.35">
      <c r="A527" s="112" t="s">
        <v>684</v>
      </c>
      <c r="B527" s="113" t="s">
        <v>687</v>
      </c>
      <c r="C527" s="114" t="s">
        <v>684</v>
      </c>
      <c r="D527" s="115" t="s">
        <v>686</v>
      </c>
      <c r="E527" s="116" t="str">
        <f t="shared" si="65"/>
        <v>U051U051</v>
      </c>
      <c r="F527" s="117" t="s">
        <v>158</v>
      </c>
      <c r="G527" s="118">
        <v>65</v>
      </c>
      <c r="H527" s="1"/>
      <c r="I527" s="119">
        <v>0</v>
      </c>
      <c r="J527" s="119">
        <v>0</v>
      </c>
      <c r="K527" s="120">
        <v>0</v>
      </c>
      <c r="L527" s="119">
        <v>0</v>
      </c>
      <c r="M527" s="120">
        <v>0</v>
      </c>
      <c r="N527" s="119">
        <v>0</v>
      </c>
      <c r="O527" s="120">
        <v>0</v>
      </c>
      <c r="P527" s="119">
        <v>0</v>
      </c>
      <c r="Q527" s="120">
        <v>0</v>
      </c>
      <c r="R527" s="119">
        <v>0</v>
      </c>
      <c r="S527" s="120">
        <v>0</v>
      </c>
      <c r="T527" s="119">
        <v>0</v>
      </c>
      <c r="U527" s="120">
        <v>0</v>
      </c>
      <c r="V527" s="119">
        <v>0</v>
      </c>
      <c r="W527" s="120">
        <v>0</v>
      </c>
      <c r="X527" s="119">
        <v>0</v>
      </c>
      <c r="Y527" s="120">
        <v>0</v>
      </c>
      <c r="Z527" s="119">
        <v>0</v>
      </c>
      <c r="AA527" s="120">
        <v>0</v>
      </c>
      <c r="AB527" s="119">
        <v>0</v>
      </c>
      <c r="AC527" s="120">
        <v>0</v>
      </c>
      <c r="AD527" s="119">
        <f t="shared" si="58"/>
        <v>0</v>
      </c>
      <c r="AE527" s="120">
        <f t="shared" si="59"/>
        <v>0</v>
      </c>
      <c r="AF527" s="121">
        <f t="shared" si="60"/>
        <v>1869.91</v>
      </c>
      <c r="AG527" s="121">
        <f t="shared" si="61"/>
        <v>5441.4599999999991</v>
      </c>
      <c r="AH527" s="11"/>
      <c r="AI527" s="122">
        <f t="shared" si="62"/>
        <v>0</v>
      </c>
      <c r="AJ527" s="122">
        <f t="shared" si="63"/>
        <v>0</v>
      </c>
      <c r="AK527" s="120">
        <f t="shared" si="64"/>
        <v>0</v>
      </c>
    </row>
    <row r="528" spans="1:37" x14ac:dyDescent="0.35">
      <c r="A528" s="13" t="s">
        <v>688</v>
      </c>
      <c r="B528" s="14" t="s">
        <v>689</v>
      </c>
      <c r="C528" s="92" t="s">
        <v>688</v>
      </c>
      <c r="D528" s="93" t="s">
        <v>689</v>
      </c>
      <c r="E528" s="94" t="str">
        <f t="shared" si="65"/>
        <v>T101T101</v>
      </c>
      <c r="F528" s="95" t="s">
        <v>87</v>
      </c>
      <c r="G528" s="96">
        <v>66</v>
      </c>
      <c r="H528" s="1"/>
      <c r="I528" s="82">
        <v>40.75</v>
      </c>
      <c r="J528" s="82">
        <v>1</v>
      </c>
      <c r="K528" s="83">
        <v>-0.54</v>
      </c>
      <c r="L528" s="82">
        <v>6.5</v>
      </c>
      <c r="M528" s="83">
        <v>2.34</v>
      </c>
      <c r="N528" s="82">
        <v>19.25</v>
      </c>
      <c r="O528" s="83">
        <v>7.52</v>
      </c>
      <c r="P528" s="82">
        <v>25.5</v>
      </c>
      <c r="Q528" s="83">
        <v>26.27</v>
      </c>
      <c r="R528" s="82">
        <v>0</v>
      </c>
      <c r="S528" s="83">
        <v>0</v>
      </c>
      <c r="T528" s="82">
        <v>40.75</v>
      </c>
      <c r="U528" s="83">
        <v>6.11</v>
      </c>
      <c r="V528" s="82">
        <v>0</v>
      </c>
      <c r="W528" s="83">
        <v>0</v>
      </c>
      <c r="X528" s="82">
        <v>0</v>
      </c>
      <c r="Y528" s="83">
        <v>0</v>
      </c>
      <c r="Z528" s="82">
        <v>0</v>
      </c>
      <c r="AA528" s="83">
        <v>0</v>
      </c>
      <c r="AB528" s="82">
        <v>0</v>
      </c>
      <c r="AC528" s="83">
        <v>0</v>
      </c>
      <c r="AD528" s="82">
        <f t="shared" si="58"/>
        <v>41.7</v>
      </c>
      <c r="AE528" s="83">
        <f t="shared" si="59"/>
        <v>82.45</v>
      </c>
      <c r="AF528" s="97">
        <f t="shared" si="60"/>
        <v>41.7</v>
      </c>
      <c r="AG528" s="97">
        <f t="shared" si="61"/>
        <v>82.45</v>
      </c>
      <c r="AH528" s="11"/>
      <c r="AI528" s="84">
        <f t="shared" si="62"/>
        <v>82.45</v>
      </c>
      <c r="AJ528" s="124">
        <f t="shared" si="63"/>
        <v>1</v>
      </c>
      <c r="AK528" s="98">
        <f t="shared" si="64"/>
        <v>1</v>
      </c>
    </row>
    <row r="529" spans="1:37" x14ac:dyDescent="0.35">
      <c r="A529" s="13" t="s">
        <v>690</v>
      </c>
      <c r="B529" s="14" t="s">
        <v>691</v>
      </c>
      <c r="C529" s="92" t="s">
        <v>690</v>
      </c>
      <c r="D529" s="93" t="s">
        <v>691</v>
      </c>
      <c r="E529" s="94" t="str">
        <f t="shared" si="65"/>
        <v>T125T125</v>
      </c>
      <c r="F529" s="95" t="s">
        <v>87</v>
      </c>
      <c r="G529" s="96">
        <v>66</v>
      </c>
      <c r="H529" s="1"/>
      <c r="I529" s="82">
        <v>0</v>
      </c>
      <c r="J529" s="82">
        <v>0</v>
      </c>
      <c r="K529" s="83">
        <v>0</v>
      </c>
      <c r="L529" s="82">
        <v>0</v>
      </c>
      <c r="M529" s="83">
        <v>0</v>
      </c>
      <c r="N529" s="82">
        <v>0</v>
      </c>
      <c r="O529" s="83">
        <v>0</v>
      </c>
      <c r="P529" s="82">
        <v>0</v>
      </c>
      <c r="Q529" s="83">
        <v>0</v>
      </c>
      <c r="R529" s="82">
        <v>0</v>
      </c>
      <c r="S529" s="83">
        <v>0</v>
      </c>
      <c r="T529" s="82">
        <v>0</v>
      </c>
      <c r="U529" s="83">
        <v>0</v>
      </c>
      <c r="V529" s="82">
        <v>0</v>
      </c>
      <c r="W529" s="83">
        <v>0</v>
      </c>
      <c r="X529" s="82">
        <v>0</v>
      </c>
      <c r="Y529" s="83">
        <v>0</v>
      </c>
      <c r="Z529" s="82">
        <v>0</v>
      </c>
      <c r="AA529" s="83">
        <v>0</v>
      </c>
      <c r="AB529" s="82">
        <v>0</v>
      </c>
      <c r="AC529" s="83">
        <v>0</v>
      </c>
      <c r="AD529" s="82">
        <f t="shared" ref="AD529:AD574" si="66">K529+M529+O529+Q529+S529+U529+W529+Y529+AA529+AC529</f>
        <v>0</v>
      </c>
      <c r="AE529" s="83">
        <f t="shared" ref="AE529:AE574" si="67">SUM(I529+AD529)</f>
        <v>0</v>
      </c>
      <c r="AF529" s="97">
        <f t="shared" ref="AF529:AF574" si="68">IF(LEFT($C529,1)="T",SUMIF($C$17:$C$574,$C529,$AD$17:$AD$574),IF(LEFT($A529,1)="U",SUMIF($C$17:$C$574,$A529,$AD$17:$AD$574),0))</f>
        <v>0</v>
      </c>
      <c r="AG529" s="97">
        <f t="shared" ref="AG529:AG574" si="69">IF(LEFT($C529,1)="T",SUMIF($C$17:$C$574,$C529,$AE$17:$AE$574),IF(LEFT($A529,1)="U",SUMIF($C$17:$C$574,$A529,$AE$17:$AE$574),0))</f>
        <v>0</v>
      </c>
      <c r="AH529" s="11"/>
      <c r="AI529" s="84">
        <f t="shared" si="62"/>
        <v>188.98000000000002</v>
      </c>
      <c r="AJ529" s="84">
        <f t="shared" si="63"/>
        <v>0</v>
      </c>
      <c r="AK529" s="98">
        <f t="shared" si="64"/>
        <v>1</v>
      </c>
    </row>
    <row r="530" spans="1:37" x14ac:dyDescent="0.35">
      <c r="A530" s="13" t="s">
        <v>692</v>
      </c>
      <c r="B530" s="14" t="s">
        <v>693</v>
      </c>
      <c r="C530" s="92" t="s">
        <v>692</v>
      </c>
      <c r="D530" s="93" t="s">
        <v>693</v>
      </c>
      <c r="E530" s="94" t="str">
        <f t="shared" si="65"/>
        <v>T158T158</v>
      </c>
      <c r="F530" s="95" t="s">
        <v>87</v>
      </c>
      <c r="G530" s="96">
        <v>66</v>
      </c>
      <c r="H530" s="1"/>
      <c r="I530" s="82">
        <v>0</v>
      </c>
      <c r="J530" s="82">
        <v>0</v>
      </c>
      <c r="K530" s="83">
        <v>0</v>
      </c>
      <c r="L530" s="82">
        <v>0</v>
      </c>
      <c r="M530" s="83">
        <v>0</v>
      </c>
      <c r="N530" s="82">
        <v>0</v>
      </c>
      <c r="O530" s="83">
        <v>0</v>
      </c>
      <c r="P530" s="82">
        <v>0</v>
      </c>
      <c r="Q530" s="83">
        <v>0</v>
      </c>
      <c r="R530" s="82">
        <v>0</v>
      </c>
      <c r="S530" s="83">
        <v>0</v>
      </c>
      <c r="T530" s="82">
        <v>0</v>
      </c>
      <c r="U530" s="83">
        <v>0</v>
      </c>
      <c r="V530" s="82">
        <v>0</v>
      </c>
      <c r="W530" s="83">
        <v>0</v>
      </c>
      <c r="X530" s="82">
        <v>0</v>
      </c>
      <c r="Y530" s="83">
        <v>0</v>
      </c>
      <c r="Z530" s="82">
        <v>0</v>
      </c>
      <c r="AA530" s="83">
        <v>0</v>
      </c>
      <c r="AB530" s="82">
        <v>0</v>
      </c>
      <c r="AC530" s="83">
        <v>0</v>
      </c>
      <c r="AD530" s="82">
        <f t="shared" si="66"/>
        <v>0</v>
      </c>
      <c r="AE530" s="83">
        <f t="shared" si="67"/>
        <v>0</v>
      </c>
      <c r="AF530" s="97">
        <f t="shared" si="68"/>
        <v>0</v>
      </c>
      <c r="AG530" s="97">
        <f t="shared" si="69"/>
        <v>0</v>
      </c>
      <c r="AH530" s="11"/>
      <c r="AI530" s="84">
        <f t="shared" ref="AI530:AI574" si="70">IF(LEFT($C530,1)="T",SUMIF($A$17:$A$575,$A530,$AE$17:$AE$575),0)</f>
        <v>746.2</v>
      </c>
      <c r="AJ530" s="84">
        <f t="shared" ref="AJ530:AJ574" si="71">IF(AND($H530=1,$I530&gt;0),ROUND(SUMIFS($AE$17:$AE$574,$H$17:$H$574,"&gt;0",$C$17:$C$574,$C530)/SUMIFS($AE$17:$AE$574, $H$17:$H$574,"&gt;0",$G$17:$G$574,$G530),4),IF($I530&gt;0,ROUND($AE530/SUMIF($A$17:$A$574,$A530,$AI$17:$AI$574),4),0))</f>
        <v>0</v>
      </c>
      <c r="AK530" s="98">
        <f t="shared" ref="AK530:AK574" si="72">SUMIF($A$17:$A$574,$C530,$AJ$17:$AJ$574)</f>
        <v>1</v>
      </c>
    </row>
    <row r="531" spans="1:37" x14ac:dyDescent="0.35">
      <c r="A531" s="13" t="s">
        <v>694</v>
      </c>
      <c r="B531" s="14" t="s">
        <v>695</v>
      </c>
      <c r="C531" s="92" t="s">
        <v>694</v>
      </c>
      <c r="D531" s="93" t="s">
        <v>695</v>
      </c>
      <c r="E531" s="94" t="str">
        <f t="shared" si="65"/>
        <v>T160T160</v>
      </c>
      <c r="F531" s="95" t="s">
        <v>87</v>
      </c>
      <c r="G531" s="96">
        <v>66</v>
      </c>
      <c r="H531" s="1"/>
      <c r="I531" s="82">
        <v>0</v>
      </c>
      <c r="J531" s="82">
        <v>0</v>
      </c>
      <c r="K531" s="83">
        <v>0</v>
      </c>
      <c r="L531" s="82">
        <v>0</v>
      </c>
      <c r="M531" s="83">
        <v>0</v>
      </c>
      <c r="N531" s="82">
        <v>0</v>
      </c>
      <c r="O531" s="83">
        <v>0</v>
      </c>
      <c r="P531" s="82">
        <v>0</v>
      </c>
      <c r="Q531" s="83">
        <v>0</v>
      </c>
      <c r="R531" s="82">
        <v>0</v>
      </c>
      <c r="S531" s="83">
        <v>0</v>
      </c>
      <c r="T531" s="82">
        <v>0</v>
      </c>
      <c r="U531" s="83">
        <v>0</v>
      </c>
      <c r="V531" s="82">
        <v>0</v>
      </c>
      <c r="W531" s="83">
        <v>0</v>
      </c>
      <c r="X531" s="82">
        <v>0</v>
      </c>
      <c r="Y531" s="83">
        <v>0</v>
      </c>
      <c r="Z531" s="82">
        <v>0</v>
      </c>
      <c r="AA531" s="83">
        <v>0</v>
      </c>
      <c r="AB531" s="82">
        <v>0</v>
      </c>
      <c r="AC531" s="83">
        <v>0</v>
      </c>
      <c r="AD531" s="82">
        <f t="shared" si="66"/>
        <v>0</v>
      </c>
      <c r="AE531" s="83">
        <f t="shared" si="67"/>
        <v>0</v>
      </c>
      <c r="AF531" s="97">
        <f t="shared" si="68"/>
        <v>0</v>
      </c>
      <c r="AG531" s="97">
        <f t="shared" si="69"/>
        <v>0</v>
      </c>
      <c r="AH531" s="11"/>
      <c r="AI531" s="84">
        <f t="shared" si="70"/>
        <v>436.97999999999996</v>
      </c>
      <c r="AJ531" s="84">
        <f t="shared" si="71"/>
        <v>0</v>
      </c>
      <c r="AK531" s="98">
        <f t="shared" si="72"/>
        <v>1</v>
      </c>
    </row>
    <row r="532" spans="1:37" x14ac:dyDescent="0.35">
      <c r="A532" s="13" t="s">
        <v>696</v>
      </c>
      <c r="B532" s="14" t="s">
        <v>697</v>
      </c>
      <c r="C532" s="92" t="s">
        <v>696</v>
      </c>
      <c r="D532" s="93" t="s">
        <v>697</v>
      </c>
      <c r="E532" s="94" t="str">
        <f t="shared" si="65"/>
        <v>T174T174</v>
      </c>
      <c r="F532" s="95" t="s">
        <v>87</v>
      </c>
      <c r="G532" s="96">
        <v>66</v>
      </c>
      <c r="H532" s="1"/>
      <c r="I532" s="82">
        <v>550.74</v>
      </c>
      <c r="J532" s="82">
        <v>49.48</v>
      </c>
      <c r="K532" s="83">
        <v>-26.72</v>
      </c>
      <c r="L532" s="82">
        <v>116.45</v>
      </c>
      <c r="M532" s="83">
        <v>41.92</v>
      </c>
      <c r="N532" s="82">
        <v>178.68</v>
      </c>
      <c r="O532" s="83">
        <v>69.680000000000007</v>
      </c>
      <c r="P532" s="82">
        <v>154.69999999999999</v>
      </c>
      <c r="Q532" s="83">
        <v>159.34</v>
      </c>
      <c r="R532" s="82">
        <v>0</v>
      </c>
      <c r="S532" s="83">
        <v>0</v>
      </c>
      <c r="T532" s="82">
        <v>0</v>
      </c>
      <c r="U532" s="83">
        <v>0</v>
      </c>
      <c r="V532" s="82">
        <v>0</v>
      </c>
      <c r="W532" s="83">
        <v>0</v>
      </c>
      <c r="X532" s="82">
        <v>0</v>
      </c>
      <c r="Y532" s="83">
        <v>0</v>
      </c>
      <c r="Z532" s="82">
        <v>0</v>
      </c>
      <c r="AA532" s="83">
        <v>0</v>
      </c>
      <c r="AB532" s="82">
        <v>0</v>
      </c>
      <c r="AC532" s="83">
        <v>0</v>
      </c>
      <c r="AD532" s="82">
        <f t="shared" si="66"/>
        <v>244.22000000000003</v>
      </c>
      <c r="AE532" s="83">
        <f t="shared" si="67"/>
        <v>794.96</v>
      </c>
      <c r="AF532" s="97">
        <f t="shared" si="68"/>
        <v>244.22000000000003</v>
      </c>
      <c r="AG532" s="97">
        <f t="shared" si="69"/>
        <v>794.96</v>
      </c>
      <c r="AH532" s="11"/>
      <c r="AI532" s="84">
        <f t="shared" si="70"/>
        <v>794.96</v>
      </c>
      <c r="AJ532" s="124">
        <f t="shared" si="71"/>
        <v>1</v>
      </c>
      <c r="AK532" s="98">
        <f t="shared" si="72"/>
        <v>1</v>
      </c>
    </row>
    <row r="533" spans="1:37" x14ac:dyDescent="0.35">
      <c r="A533" s="13" t="s">
        <v>698</v>
      </c>
      <c r="B533" s="14" t="s">
        <v>699</v>
      </c>
      <c r="C533" s="92" t="s">
        <v>698</v>
      </c>
      <c r="D533" s="93" t="s">
        <v>699</v>
      </c>
      <c r="E533" s="94" t="str">
        <f t="shared" si="65"/>
        <v>T228T228</v>
      </c>
      <c r="F533" s="95" t="s">
        <v>87</v>
      </c>
      <c r="G533" s="96">
        <v>66</v>
      </c>
      <c r="H533" s="1"/>
      <c r="I533" s="82">
        <v>0</v>
      </c>
      <c r="J533" s="82">
        <v>0</v>
      </c>
      <c r="K533" s="83">
        <v>0</v>
      </c>
      <c r="L533" s="82">
        <v>0</v>
      </c>
      <c r="M533" s="83">
        <v>0</v>
      </c>
      <c r="N533" s="82">
        <v>0</v>
      </c>
      <c r="O533" s="83">
        <v>0</v>
      </c>
      <c r="P533" s="82">
        <v>0</v>
      </c>
      <c r="Q533" s="83">
        <v>0</v>
      </c>
      <c r="R533" s="82">
        <v>0</v>
      </c>
      <c r="S533" s="83">
        <v>0</v>
      </c>
      <c r="T533" s="82">
        <v>0</v>
      </c>
      <c r="U533" s="83">
        <v>0</v>
      </c>
      <c r="V533" s="82">
        <v>0</v>
      </c>
      <c r="W533" s="83">
        <v>0</v>
      </c>
      <c r="X533" s="82">
        <v>0</v>
      </c>
      <c r="Y533" s="83">
        <v>0</v>
      </c>
      <c r="Z533" s="82">
        <v>0</v>
      </c>
      <c r="AA533" s="83">
        <v>0</v>
      </c>
      <c r="AB533" s="82">
        <v>0</v>
      </c>
      <c r="AC533" s="83">
        <v>0</v>
      </c>
      <c r="AD533" s="82">
        <f t="shared" si="66"/>
        <v>0</v>
      </c>
      <c r="AE533" s="83">
        <f t="shared" si="67"/>
        <v>0</v>
      </c>
      <c r="AF533" s="97">
        <f t="shared" si="68"/>
        <v>0</v>
      </c>
      <c r="AG533" s="97">
        <f t="shared" si="69"/>
        <v>0</v>
      </c>
      <c r="AH533" s="11"/>
      <c r="AI533" s="84">
        <f t="shared" si="70"/>
        <v>288.68</v>
      </c>
      <c r="AJ533" s="84">
        <f t="shared" si="71"/>
        <v>0</v>
      </c>
      <c r="AK533" s="98">
        <f t="shared" si="72"/>
        <v>1</v>
      </c>
    </row>
    <row r="534" spans="1:37" x14ac:dyDescent="0.35">
      <c r="A534" s="13" t="s">
        <v>700</v>
      </c>
      <c r="B534" s="14" t="s">
        <v>701</v>
      </c>
      <c r="C534" s="92" t="s">
        <v>700</v>
      </c>
      <c r="D534" s="93" t="s">
        <v>701</v>
      </c>
      <c r="E534" s="94" t="str">
        <f t="shared" si="65"/>
        <v>T237T237</v>
      </c>
      <c r="F534" s="95" t="s">
        <v>87</v>
      </c>
      <c r="G534" s="96">
        <v>66</v>
      </c>
      <c r="H534" s="1"/>
      <c r="I534" s="82">
        <v>0</v>
      </c>
      <c r="J534" s="82">
        <v>0</v>
      </c>
      <c r="K534" s="83">
        <v>0</v>
      </c>
      <c r="L534" s="82">
        <v>0</v>
      </c>
      <c r="M534" s="83">
        <v>0</v>
      </c>
      <c r="N534" s="82">
        <v>0</v>
      </c>
      <c r="O534" s="83">
        <v>0</v>
      </c>
      <c r="P534" s="82">
        <v>0</v>
      </c>
      <c r="Q534" s="83">
        <v>0</v>
      </c>
      <c r="R534" s="82">
        <v>0</v>
      </c>
      <c r="S534" s="83">
        <v>0</v>
      </c>
      <c r="T534" s="82">
        <v>0</v>
      </c>
      <c r="U534" s="83">
        <v>0</v>
      </c>
      <c r="V534" s="82">
        <v>0</v>
      </c>
      <c r="W534" s="83">
        <v>0</v>
      </c>
      <c r="X534" s="82">
        <v>0</v>
      </c>
      <c r="Y534" s="83">
        <v>0</v>
      </c>
      <c r="Z534" s="82">
        <v>0</v>
      </c>
      <c r="AA534" s="83">
        <v>0</v>
      </c>
      <c r="AB534" s="82">
        <v>0</v>
      </c>
      <c r="AC534" s="83">
        <v>0</v>
      </c>
      <c r="AD534" s="82">
        <f t="shared" si="66"/>
        <v>0</v>
      </c>
      <c r="AE534" s="83">
        <f t="shared" si="67"/>
        <v>0</v>
      </c>
      <c r="AF534" s="97">
        <f t="shared" si="68"/>
        <v>0</v>
      </c>
      <c r="AG534" s="97">
        <f t="shared" si="69"/>
        <v>0</v>
      </c>
      <c r="AH534" s="11"/>
      <c r="AI534" s="84">
        <f t="shared" si="70"/>
        <v>540.91000000000008</v>
      </c>
      <c r="AJ534" s="84">
        <f t="shared" si="71"/>
        <v>0</v>
      </c>
      <c r="AK534" s="98">
        <f t="shared" si="72"/>
        <v>1</v>
      </c>
    </row>
    <row r="535" spans="1:37" x14ac:dyDescent="0.35">
      <c r="A535" s="130" t="s">
        <v>690</v>
      </c>
      <c r="B535" s="19" t="s">
        <v>691</v>
      </c>
      <c r="C535" s="101" t="s">
        <v>702</v>
      </c>
      <c r="D535" s="102" t="s">
        <v>703</v>
      </c>
      <c r="E535" s="103" t="str">
        <f t="shared" si="65"/>
        <v>U069T125</v>
      </c>
      <c r="F535" s="104" t="s">
        <v>87</v>
      </c>
      <c r="G535" s="105">
        <v>66</v>
      </c>
      <c r="H535" s="1"/>
      <c r="I535" s="107">
        <v>106.83</v>
      </c>
      <c r="J535" s="107">
        <v>7.5</v>
      </c>
      <c r="K535" s="108">
        <v>-4.05</v>
      </c>
      <c r="L535" s="107">
        <v>21.5</v>
      </c>
      <c r="M535" s="108">
        <v>7.74</v>
      </c>
      <c r="N535" s="107">
        <v>37.83</v>
      </c>
      <c r="O535" s="108">
        <v>14.76</v>
      </c>
      <c r="P535" s="107">
        <v>40</v>
      </c>
      <c r="Q535" s="108">
        <v>41.2</v>
      </c>
      <c r="R535" s="107">
        <v>0</v>
      </c>
      <c r="S535" s="108">
        <v>0</v>
      </c>
      <c r="T535" s="107">
        <v>0</v>
      </c>
      <c r="U535" s="108">
        <v>0</v>
      </c>
      <c r="V535" s="107">
        <v>106.83</v>
      </c>
      <c r="W535" s="108">
        <v>12.82</v>
      </c>
      <c r="X535" s="107">
        <v>0</v>
      </c>
      <c r="Y535" s="108">
        <v>0</v>
      </c>
      <c r="Z535" s="107">
        <v>0</v>
      </c>
      <c r="AA535" s="108">
        <v>9.68</v>
      </c>
      <c r="AB535" s="107">
        <v>0</v>
      </c>
      <c r="AC535" s="108">
        <v>0</v>
      </c>
      <c r="AD535" s="107">
        <f t="shared" si="66"/>
        <v>82.15</v>
      </c>
      <c r="AE535" s="108">
        <f t="shared" si="67"/>
        <v>188.98000000000002</v>
      </c>
      <c r="AF535" s="109">
        <f t="shared" si="68"/>
        <v>0</v>
      </c>
      <c r="AG535" s="109">
        <f t="shared" si="69"/>
        <v>0</v>
      </c>
      <c r="AH535" s="11"/>
      <c r="AI535" s="110">
        <f t="shared" si="70"/>
        <v>0</v>
      </c>
      <c r="AJ535" s="111">
        <f t="shared" si="71"/>
        <v>1</v>
      </c>
      <c r="AK535" s="108">
        <f t="shared" si="72"/>
        <v>0</v>
      </c>
    </row>
    <row r="536" spans="1:37" x14ac:dyDescent="0.35">
      <c r="A536" s="130" t="s">
        <v>698</v>
      </c>
      <c r="B536" s="19" t="s">
        <v>699</v>
      </c>
      <c r="C536" s="101" t="s">
        <v>702</v>
      </c>
      <c r="D536" s="102" t="s">
        <v>703</v>
      </c>
      <c r="E536" s="103" t="str">
        <f t="shared" si="65"/>
        <v>U069T228</v>
      </c>
      <c r="F536" s="104" t="s">
        <v>87</v>
      </c>
      <c r="G536" s="105">
        <v>66</v>
      </c>
      <c r="H536" s="1"/>
      <c r="I536" s="107">
        <v>156.15</v>
      </c>
      <c r="J536" s="107">
        <v>15.98</v>
      </c>
      <c r="K536" s="108">
        <v>-8.6300000000000008</v>
      </c>
      <c r="L536" s="107">
        <v>29.1</v>
      </c>
      <c r="M536" s="108">
        <v>10.48</v>
      </c>
      <c r="N536" s="107">
        <v>50</v>
      </c>
      <c r="O536" s="108">
        <v>19.510000000000002</v>
      </c>
      <c r="P536" s="107">
        <v>76</v>
      </c>
      <c r="Q536" s="108">
        <v>78.28</v>
      </c>
      <c r="R536" s="107">
        <v>0</v>
      </c>
      <c r="S536" s="108">
        <v>0</v>
      </c>
      <c r="T536" s="107">
        <v>0</v>
      </c>
      <c r="U536" s="108">
        <v>0</v>
      </c>
      <c r="V536" s="107">
        <v>156.14999999999998</v>
      </c>
      <c r="W536" s="108">
        <v>18.739999999999998</v>
      </c>
      <c r="X536" s="107">
        <v>0</v>
      </c>
      <c r="Y536" s="108">
        <v>0</v>
      </c>
      <c r="Z536" s="107">
        <v>0</v>
      </c>
      <c r="AA536" s="108">
        <v>14.15</v>
      </c>
      <c r="AB536" s="107">
        <v>0</v>
      </c>
      <c r="AC536" s="108">
        <v>0</v>
      </c>
      <c r="AD536" s="107">
        <f t="shared" si="66"/>
        <v>132.53</v>
      </c>
      <c r="AE536" s="108">
        <f t="shared" si="67"/>
        <v>288.68</v>
      </c>
      <c r="AF536" s="109">
        <f t="shared" si="68"/>
        <v>0</v>
      </c>
      <c r="AG536" s="109">
        <f t="shared" si="69"/>
        <v>0</v>
      </c>
      <c r="AH536" s="11"/>
      <c r="AI536" s="110">
        <f t="shared" si="70"/>
        <v>0</v>
      </c>
      <c r="AJ536" s="111">
        <f t="shared" si="71"/>
        <v>1</v>
      </c>
      <c r="AK536" s="108">
        <f t="shared" si="72"/>
        <v>0</v>
      </c>
    </row>
    <row r="537" spans="1:37" x14ac:dyDescent="0.35">
      <c r="A537" s="112" t="s">
        <v>702</v>
      </c>
      <c r="B537" s="113" t="s">
        <v>703</v>
      </c>
      <c r="C537" s="114" t="s">
        <v>702</v>
      </c>
      <c r="D537" s="115" t="s">
        <v>704</v>
      </c>
      <c r="E537" s="116" t="str">
        <f t="shared" si="65"/>
        <v>U069U069</v>
      </c>
      <c r="F537" s="117" t="s">
        <v>87</v>
      </c>
      <c r="G537" s="118">
        <v>66</v>
      </c>
      <c r="H537" s="1"/>
      <c r="I537" s="119">
        <v>0</v>
      </c>
      <c r="J537" s="119">
        <v>0</v>
      </c>
      <c r="K537" s="120">
        <v>0</v>
      </c>
      <c r="L537" s="119">
        <v>0</v>
      </c>
      <c r="M537" s="120">
        <v>0</v>
      </c>
      <c r="N537" s="119">
        <v>0</v>
      </c>
      <c r="O537" s="120">
        <v>0</v>
      </c>
      <c r="P537" s="119">
        <v>0</v>
      </c>
      <c r="Q537" s="120">
        <v>0</v>
      </c>
      <c r="R537" s="119">
        <v>0</v>
      </c>
      <c r="S537" s="120">
        <v>0</v>
      </c>
      <c r="T537" s="119">
        <v>0</v>
      </c>
      <c r="U537" s="120">
        <v>0</v>
      </c>
      <c r="V537" s="119">
        <v>0</v>
      </c>
      <c r="W537" s="120">
        <v>0</v>
      </c>
      <c r="X537" s="119">
        <v>0</v>
      </c>
      <c r="Y537" s="120">
        <v>0</v>
      </c>
      <c r="Z537" s="119">
        <v>113.5</v>
      </c>
      <c r="AA537" s="120">
        <v>0</v>
      </c>
      <c r="AB537" s="119">
        <v>0</v>
      </c>
      <c r="AC537" s="120">
        <v>0</v>
      </c>
      <c r="AD537" s="119">
        <f t="shared" si="66"/>
        <v>0</v>
      </c>
      <c r="AE537" s="120">
        <f t="shared" si="67"/>
        <v>0</v>
      </c>
      <c r="AF537" s="121">
        <f t="shared" si="68"/>
        <v>214.68</v>
      </c>
      <c r="AG537" s="121">
        <f t="shared" si="69"/>
        <v>477.66</v>
      </c>
      <c r="AH537" s="11"/>
      <c r="AI537" s="122">
        <f t="shared" si="70"/>
        <v>0</v>
      </c>
      <c r="AJ537" s="122">
        <f t="shared" si="71"/>
        <v>0</v>
      </c>
      <c r="AK537" s="120">
        <f t="shared" si="72"/>
        <v>0</v>
      </c>
    </row>
    <row r="538" spans="1:37" x14ac:dyDescent="0.35">
      <c r="A538" s="130" t="s">
        <v>692</v>
      </c>
      <c r="B538" s="19" t="s">
        <v>693</v>
      </c>
      <c r="C538" s="101" t="s">
        <v>705</v>
      </c>
      <c r="D538" s="102" t="s">
        <v>706</v>
      </c>
      <c r="E538" s="103" t="str">
        <f t="shared" si="65"/>
        <v>U070T158</v>
      </c>
      <c r="F538" s="104" t="s">
        <v>87</v>
      </c>
      <c r="G538" s="105">
        <v>66</v>
      </c>
      <c r="H538" s="1"/>
      <c r="I538" s="107">
        <v>461.02000000000004</v>
      </c>
      <c r="J538" s="107">
        <v>55.33</v>
      </c>
      <c r="K538" s="108">
        <v>-29.88</v>
      </c>
      <c r="L538" s="107">
        <v>86.61</v>
      </c>
      <c r="M538" s="108">
        <v>31.18</v>
      </c>
      <c r="N538" s="107">
        <v>135.35000000000002</v>
      </c>
      <c r="O538" s="108">
        <v>52.79</v>
      </c>
      <c r="P538" s="107">
        <v>224.36000000000004</v>
      </c>
      <c r="Q538" s="108">
        <v>231.09</v>
      </c>
      <c r="R538" s="107">
        <v>0</v>
      </c>
      <c r="S538" s="108">
        <v>0</v>
      </c>
      <c r="T538" s="107">
        <v>0</v>
      </c>
      <c r="U538" s="108">
        <v>0</v>
      </c>
      <c r="V538" s="107">
        <v>0</v>
      </c>
      <c r="W538" s="108">
        <v>0</v>
      </c>
      <c r="X538" s="107">
        <v>0</v>
      </c>
      <c r="Y538" s="108">
        <v>0</v>
      </c>
      <c r="Z538" s="107">
        <v>0</v>
      </c>
      <c r="AA538" s="108">
        <v>0</v>
      </c>
      <c r="AB538" s="107">
        <v>0</v>
      </c>
      <c r="AC538" s="108">
        <v>0</v>
      </c>
      <c r="AD538" s="107">
        <f t="shared" si="66"/>
        <v>285.18</v>
      </c>
      <c r="AE538" s="108">
        <f t="shared" si="67"/>
        <v>746.2</v>
      </c>
      <c r="AF538" s="109">
        <f t="shared" si="68"/>
        <v>0</v>
      </c>
      <c r="AG538" s="109">
        <f t="shared" si="69"/>
        <v>0</v>
      </c>
      <c r="AH538" s="11"/>
      <c r="AI538" s="110">
        <f t="shared" si="70"/>
        <v>0</v>
      </c>
      <c r="AJ538" s="111">
        <f t="shared" si="71"/>
        <v>1</v>
      </c>
      <c r="AK538" s="108">
        <f t="shared" si="72"/>
        <v>0</v>
      </c>
    </row>
    <row r="539" spans="1:37" x14ac:dyDescent="0.35">
      <c r="A539" s="130" t="s">
        <v>694</v>
      </c>
      <c r="B539" s="19" t="s">
        <v>695</v>
      </c>
      <c r="C539" s="101" t="s">
        <v>705</v>
      </c>
      <c r="D539" s="102" t="s">
        <v>706</v>
      </c>
      <c r="E539" s="103" t="str">
        <f t="shared" si="65"/>
        <v>U070T160</v>
      </c>
      <c r="F539" s="104" t="s">
        <v>87</v>
      </c>
      <c r="G539" s="105">
        <v>66</v>
      </c>
      <c r="H539" s="1"/>
      <c r="I539" s="107">
        <v>254.08999999999997</v>
      </c>
      <c r="J539" s="107">
        <v>19</v>
      </c>
      <c r="K539" s="108">
        <v>-10.26</v>
      </c>
      <c r="L539" s="107">
        <v>57.54</v>
      </c>
      <c r="M539" s="108">
        <v>20.71</v>
      </c>
      <c r="N539" s="107">
        <v>75.22</v>
      </c>
      <c r="O539" s="108">
        <v>29.340000000000003</v>
      </c>
      <c r="P539" s="107">
        <v>138.93</v>
      </c>
      <c r="Q539" s="108">
        <v>143.1</v>
      </c>
      <c r="R539" s="107">
        <v>0</v>
      </c>
      <c r="S539" s="108">
        <v>0</v>
      </c>
      <c r="T539" s="107">
        <v>0</v>
      </c>
      <c r="U539" s="108">
        <v>0</v>
      </c>
      <c r="V539" s="107">
        <v>0</v>
      </c>
      <c r="W539" s="108">
        <v>0</v>
      </c>
      <c r="X539" s="107">
        <v>0</v>
      </c>
      <c r="Y539" s="108">
        <v>0</v>
      </c>
      <c r="Z539" s="107">
        <v>0</v>
      </c>
      <c r="AA539" s="108">
        <v>0</v>
      </c>
      <c r="AB539" s="107">
        <v>0</v>
      </c>
      <c r="AC539" s="108">
        <v>0</v>
      </c>
      <c r="AD539" s="107">
        <f t="shared" si="66"/>
        <v>182.89</v>
      </c>
      <c r="AE539" s="108">
        <f t="shared" si="67"/>
        <v>436.97999999999996</v>
      </c>
      <c r="AF539" s="109">
        <f t="shared" si="68"/>
        <v>0</v>
      </c>
      <c r="AG539" s="109">
        <f t="shared" si="69"/>
        <v>0</v>
      </c>
      <c r="AH539" s="11"/>
      <c r="AI539" s="110">
        <f t="shared" si="70"/>
        <v>0</v>
      </c>
      <c r="AJ539" s="111">
        <f t="shared" si="71"/>
        <v>1</v>
      </c>
      <c r="AK539" s="108">
        <f t="shared" si="72"/>
        <v>0</v>
      </c>
    </row>
    <row r="540" spans="1:37" x14ac:dyDescent="0.35">
      <c r="A540" s="130" t="s">
        <v>700</v>
      </c>
      <c r="B540" s="19" t="s">
        <v>701</v>
      </c>
      <c r="C540" s="101" t="s">
        <v>705</v>
      </c>
      <c r="D540" s="102" t="s">
        <v>706</v>
      </c>
      <c r="E540" s="103" t="str">
        <f t="shared" si="65"/>
        <v>U070T237</v>
      </c>
      <c r="F540" s="104" t="s">
        <v>87</v>
      </c>
      <c r="G540" s="105">
        <v>66</v>
      </c>
      <c r="H540" s="1"/>
      <c r="I540" s="107">
        <v>314.07</v>
      </c>
      <c r="J540" s="107">
        <v>24.9</v>
      </c>
      <c r="K540" s="108">
        <v>-13.45</v>
      </c>
      <c r="L540" s="107">
        <v>65.5</v>
      </c>
      <c r="M540" s="108">
        <v>23.580000000000002</v>
      </c>
      <c r="N540" s="107">
        <v>97.039999999999992</v>
      </c>
      <c r="O540" s="108">
        <v>37.85</v>
      </c>
      <c r="P540" s="107">
        <v>173.65</v>
      </c>
      <c r="Q540" s="108">
        <v>178.86</v>
      </c>
      <c r="R540" s="107">
        <v>0</v>
      </c>
      <c r="S540" s="108">
        <v>0</v>
      </c>
      <c r="T540" s="107">
        <v>0</v>
      </c>
      <c r="U540" s="108">
        <v>0</v>
      </c>
      <c r="V540" s="107">
        <v>0</v>
      </c>
      <c r="W540" s="108">
        <v>0</v>
      </c>
      <c r="X540" s="107">
        <v>0</v>
      </c>
      <c r="Y540" s="108">
        <v>0</v>
      </c>
      <c r="Z540" s="107">
        <v>0</v>
      </c>
      <c r="AA540" s="108">
        <v>0</v>
      </c>
      <c r="AB540" s="107">
        <v>0</v>
      </c>
      <c r="AC540" s="108">
        <v>0</v>
      </c>
      <c r="AD540" s="107">
        <f t="shared" si="66"/>
        <v>226.84000000000003</v>
      </c>
      <c r="AE540" s="108">
        <f t="shared" si="67"/>
        <v>540.91000000000008</v>
      </c>
      <c r="AF540" s="109">
        <f t="shared" si="68"/>
        <v>0</v>
      </c>
      <c r="AG540" s="109">
        <f t="shared" si="69"/>
        <v>0</v>
      </c>
      <c r="AH540" s="11"/>
      <c r="AI540" s="110">
        <f t="shared" si="70"/>
        <v>0</v>
      </c>
      <c r="AJ540" s="111">
        <f t="shared" si="71"/>
        <v>1</v>
      </c>
      <c r="AK540" s="108">
        <f t="shared" si="72"/>
        <v>0</v>
      </c>
    </row>
    <row r="541" spans="1:37" x14ac:dyDescent="0.35">
      <c r="A541" s="112" t="s">
        <v>705</v>
      </c>
      <c r="B541" s="113" t="s">
        <v>706</v>
      </c>
      <c r="C541" s="114" t="s">
        <v>705</v>
      </c>
      <c r="D541" s="115" t="s">
        <v>707</v>
      </c>
      <c r="E541" s="116" t="str">
        <f t="shared" si="65"/>
        <v>U070U070</v>
      </c>
      <c r="F541" s="117" t="s">
        <v>87</v>
      </c>
      <c r="G541" s="118">
        <v>66</v>
      </c>
      <c r="H541" s="1"/>
      <c r="I541" s="119">
        <v>0</v>
      </c>
      <c r="J541" s="119">
        <v>0</v>
      </c>
      <c r="K541" s="120">
        <v>0</v>
      </c>
      <c r="L541" s="119">
        <v>0</v>
      </c>
      <c r="M541" s="120">
        <v>0</v>
      </c>
      <c r="N541" s="119">
        <v>0</v>
      </c>
      <c r="O541" s="120">
        <v>0</v>
      </c>
      <c r="P541" s="119">
        <v>0</v>
      </c>
      <c r="Q541" s="120">
        <v>0</v>
      </c>
      <c r="R541" s="119">
        <v>0</v>
      </c>
      <c r="S541" s="120">
        <v>0</v>
      </c>
      <c r="T541" s="119">
        <v>0</v>
      </c>
      <c r="U541" s="120">
        <v>0</v>
      </c>
      <c r="V541" s="119">
        <v>0</v>
      </c>
      <c r="W541" s="120">
        <v>0</v>
      </c>
      <c r="X541" s="119">
        <v>0</v>
      </c>
      <c r="Y541" s="120">
        <v>0</v>
      </c>
      <c r="Z541" s="119">
        <v>0</v>
      </c>
      <c r="AA541" s="120">
        <v>0</v>
      </c>
      <c r="AB541" s="119">
        <v>0</v>
      </c>
      <c r="AC541" s="120">
        <v>0</v>
      </c>
      <c r="AD541" s="119">
        <f t="shared" si="66"/>
        <v>0</v>
      </c>
      <c r="AE541" s="120">
        <f t="shared" si="67"/>
        <v>0</v>
      </c>
      <c r="AF541" s="121">
        <f t="shared" si="68"/>
        <v>694.91000000000008</v>
      </c>
      <c r="AG541" s="121">
        <f t="shared" si="69"/>
        <v>1724.0900000000001</v>
      </c>
      <c r="AH541" s="11"/>
      <c r="AI541" s="122">
        <f t="shared" si="70"/>
        <v>0</v>
      </c>
      <c r="AJ541" s="122">
        <f t="shared" si="71"/>
        <v>0</v>
      </c>
      <c r="AK541" s="120">
        <f t="shared" si="72"/>
        <v>0</v>
      </c>
    </row>
    <row r="542" spans="1:37" x14ac:dyDescent="0.35">
      <c r="A542" s="13" t="s">
        <v>708</v>
      </c>
      <c r="B542" s="14" t="s">
        <v>709</v>
      </c>
      <c r="C542" s="92" t="s">
        <v>708</v>
      </c>
      <c r="D542" s="93" t="s">
        <v>709</v>
      </c>
      <c r="E542" s="94" t="str">
        <f t="shared" si="65"/>
        <v>T036T036</v>
      </c>
      <c r="F542" s="95" t="s">
        <v>161</v>
      </c>
      <c r="G542" s="96">
        <v>67</v>
      </c>
      <c r="H542" s="1"/>
      <c r="I542" s="82">
        <v>0</v>
      </c>
      <c r="J542" s="82">
        <v>0</v>
      </c>
      <c r="K542" s="83">
        <v>0</v>
      </c>
      <c r="L542" s="82">
        <v>0</v>
      </c>
      <c r="M542" s="83">
        <v>0</v>
      </c>
      <c r="N542" s="82">
        <v>0</v>
      </c>
      <c r="O542" s="83">
        <v>0</v>
      </c>
      <c r="P542" s="82">
        <v>0</v>
      </c>
      <c r="Q542" s="83">
        <v>0</v>
      </c>
      <c r="R542" s="82">
        <v>0</v>
      </c>
      <c r="S542" s="83">
        <v>0</v>
      </c>
      <c r="T542" s="82">
        <v>0</v>
      </c>
      <c r="U542" s="83">
        <v>0</v>
      </c>
      <c r="V542" s="82">
        <v>0</v>
      </c>
      <c r="W542" s="83">
        <v>0</v>
      </c>
      <c r="X542" s="82">
        <v>0</v>
      </c>
      <c r="Y542" s="83">
        <v>0</v>
      </c>
      <c r="Z542" s="82">
        <v>0</v>
      </c>
      <c r="AA542" s="83">
        <v>0</v>
      </c>
      <c r="AB542" s="82">
        <v>0</v>
      </c>
      <c r="AC542" s="83">
        <v>0</v>
      </c>
      <c r="AD542" s="82">
        <f t="shared" si="66"/>
        <v>0</v>
      </c>
      <c r="AE542" s="83">
        <f t="shared" si="67"/>
        <v>0</v>
      </c>
      <c r="AF542" s="97">
        <f t="shared" si="68"/>
        <v>0</v>
      </c>
      <c r="AG542" s="97">
        <f t="shared" si="69"/>
        <v>0</v>
      </c>
      <c r="AH542" s="11"/>
      <c r="AI542" s="84">
        <f t="shared" si="70"/>
        <v>484.03</v>
      </c>
      <c r="AJ542" s="84">
        <f t="shared" si="71"/>
        <v>0</v>
      </c>
      <c r="AK542" s="98">
        <f t="shared" si="72"/>
        <v>1</v>
      </c>
    </row>
    <row r="543" spans="1:37" x14ac:dyDescent="0.35">
      <c r="A543" s="13" t="s">
        <v>710</v>
      </c>
      <c r="B543" s="14" t="s">
        <v>711</v>
      </c>
      <c r="C543" s="92" t="s">
        <v>710</v>
      </c>
      <c r="D543" s="93" t="s">
        <v>711</v>
      </c>
      <c r="E543" s="94" t="str">
        <f t="shared" si="65"/>
        <v>T051T051</v>
      </c>
      <c r="F543" s="95" t="s">
        <v>222</v>
      </c>
      <c r="G543" s="96">
        <v>67</v>
      </c>
      <c r="H543" s="1"/>
      <c r="I543" s="82">
        <v>0</v>
      </c>
      <c r="J543" s="82">
        <v>0</v>
      </c>
      <c r="K543" s="83">
        <v>0</v>
      </c>
      <c r="L543" s="82">
        <v>0</v>
      </c>
      <c r="M543" s="83">
        <v>0</v>
      </c>
      <c r="N543" s="82">
        <v>0</v>
      </c>
      <c r="O543" s="83">
        <v>0</v>
      </c>
      <c r="P543" s="82">
        <v>0</v>
      </c>
      <c r="Q543" s="83">
        <v>0</v>
      </c>
      <c r="R543" s="82">
        <v>0</v>
      </c>
      <c r="S543" s="83">
        <v>0</v>
      </c>
      <c r="T543" s="82">
        <v>0</v>
      </c>
      <c r="U543" s="83">
        <v>0</v>
      </c>
      <c r="V543" s="82">
        <v>0</v>
      </c>
      <c r="W543" s="83">
        <v>0</v>
      </c>
      <c r="X543" s="82">
        <v>0</v>
      </c>
      <c r="Y543" s="83">
        <v>0</v>
      </c>
      <c r="Z543" s="82">
        <v>0</v>
      </c>
      <c r="AA543" s="83">
        <v>0</v>
      </c>
      <c r="AB543" s="82">
        <v>0</v>
      </c>
      <c r="AC543" s="83">
        <v>0</v>
      </c>
      <c r="AD543" s="82">
        <f t="shared" si="66"/>
        <v>0</v>
      </c>
      <c r="AE543" s="83">
        <f t="shared" si="67"/>
        <v>0</v>
      </c>
      <c r="AF543" s="97">
        <f t="shared" si="68"/>
        <v>0</v>
      </c>
      <c r="AG543" s="97">
        <f t="shared" si="69"/>
        <v>0</v>
      </c>
      <c r="AH543" s="11"/>
      <c r="AI543" s="84">
        <f t="shared" si="70"/>
        <v>327.89</v>
      </c>
      <c r="AJ543" s="84">
        <f t="shared" si="71"/>
        <v>0</v>
      </c>
      <c r="AK543" s="98">
        <f t="shared" si="72"/>
        <v>1</v>
      </c>
    </row>
    <row r="544" spans="1:37" x14ac:dyDescent="0.35">
      <c r="A544" s="13" t="s">
        <v>712</v>
      </c>
      <c r="B544" s="14" t="s">
        <v>713</v>
      </c>
      <c r="C544" s="92" t="s">
        <v>712</v>
      </c>
      <c r="D544" s="93" t="s">
        <v>713</v>
      </c>
      <c r="E544" s="94" t="str">
        <f t="shared" si="65"/>
        <v>T116T116</v>
      </c>
      <c r="F544" s="95" t="s">
        <v>222</v>
      </c>
      <c r="G544" s="96">
        <v>67</v>
      </c>
      <c r="H544" s="1"/>
      <c r="I544" s="82">
        <v>0</v>
      </c>
      <c r="J544" s="82">
        <v>0</v>
      </c>
      <c r="K544" s="83">
        <v>0</v>
      </c>
      <c r="L544" s="82">
        <v>0</v>
      </c>
      <c r="M544" s="83">
        <v>0</v>
      </c>
      <c r="N544" s="82">
        <v>0</v>
      </c>
      <c r="O544" s="83">
        <v>0</v>
      </c>
      <c r="P544" s="82">
        <v>0</v>
      </c>
      <c r="Q544" s="83">
        <v>0</v>
      </c>
      <c r="R544" s="82">
        <v>0</v>
      </c>
      <c r="S544" s="83">
        <v>0</v>
      </c>
      <c r="T544" s="82">
        <v>0</v>
      </c>
      <c r="U544" s="83">
        <v>0</v>
      </c>
      <c r="V544" s="82">
        <v>0</v>
      </c>
      <c r="W544" s="83">
        <v>0</v>
      </c>
      <c r="X544" s="82">
        <v>0</v>
      </c>
      <c r="Y544" s="83">
        <v>0</v>
      </c>
      <c r="Z544" s="82">
        <v>0</v>
      </c>
      <c r="AA544" s="83">
        <v>0</v>
      </c>
      <c r="AB544" s="82">
        <v>0</v>
      </c>
      <c r="AC544" s="83">
        <v>0</v>
      </c>
      <c r="AD544" s="82">
        <f t="shared" si="66"/>
        <v>0</v>
      </c>
      <c r="AE544" s="83">
        <f t="shared" si="67"/>
        <v>0</v>
      </c>
      <c r="AF544" s="97">
        <f t="shared" si="68"/>
        <v>0</v>
      </c>
      <c r="AG544" s="97">
        <f t="shared" si="69"/>
        <v>0</v>
      </c>
      <c r="AH544" s="11"/>
      <c r="AI544" s="84">
        <f t="shared" si="70"/>
        <v>292.45000000000005</v>
      </c>
      <c r="AJ544" s="84">
        <f t="shared" si="71"/>
        <v>0</v>
      </c>
      <c r="AK544" s="98">
        <f t="shared" si="72"/>
        <v>1</v>
      </c>
    </row>
    <row r="545" spans="1:37" x14ac:dyDescent="0.35">
      <c r="A545" s="13" t="s">
        <v>714</v>
      </c>
      <c r="B545" s="14" t="s">
        <v>715</v>
      </c>
      <c r="C545" s="92" t="s">
        <v>714</v>
      </c>
      <c r="D545" s="93" t="s">
        <v>715</v>
      </c>
      <c r="E545" s="94" t="str">
        <f t="shared" si="65"/>
        <v>T117T117</v>
      </c>
      <c r="F545" s="95" t="s">
        <v>161</v>
      </c>
      <c r="G545" s="96">
        <v>67</v>
      </c>
      <c r="H545" s="1"/>
      <c r="I545" s="82">
        <v>0</v>
      </c>
      <c r="J545" s="82">
        <v>0</v>
      </c>
      <c r="K545" s="83">
        <v>0</v>
      </c>
      <c r="L545" s="82">
        <v>0</v>
      </c>
      <c r="M545" s="83">
        <v>0</v>
      </c>
      <c r="N545" s="82">
        <v>0</v>
      </c>
      <c r="O545" s="83">
        <v>0</v>
      </c>
      <c r="P545" s="82">
        <v>0</v>
      </c>
      <c r="Q545" s="83">
        <v>0</v>
      </c>
      <c r="R545" s="82">
        <v>0</v>
      </c>
      <c r="S545" s="83">
        <v>0</v>
      </c>
      <c r="T545" s="82">
        <v>0</v>
      </c>
      <c r="U545" s="83">
        <v>0</v>
      </c>
      <c r="V545" s="82">
        <v>0</v>
      </c>
      <c r="W545" s="83">
        <v>0</v>
      </c>
      <c r="X545" s="82">
        <v>0</v>
      </c>
      <c r="Y545" s="83">
        <v>0</v>
      </c>
      <c r="Z545" s="82">
        <v>0</v>
      </c>
      <c r="AA545" s="83">
        <v>0</v>
      </c>
      <c r="AB545" s="82">
        <v>0</v>
      </c>
      <c r="AC545" s="83">
        <v>0</v>
      </c>
      <c r="AD545" s="82">
        <f t="shared" si="66"/>
        <v>0</v>
      </c>
      <c r="AE545" s="83">
        <f t="shared" si="67"/>
        <v>0</v>
      </c>
      <c r="AF545" s="97">
        <f t="shared" si="68"/>
        <v>0</v>
      </c>
      <c r="AG545" s="97">
        <f t="shared" si="69"/>
        <v>0</v>
      </c>
      <c r="AH545" s="11"/>
      <c r="AI545" s="84">
        <f t="shared" si="70"/>
        <v>1349.38</v>
      </c>
      <c r="AJ545" s="84">
        <f t="shared" si="71"/>
        <v>0</v>
      </c>
      <c r="AK545" s="98">
        <f t="shared" si="72"/>
        <v>1</v>
      </c>
    </row>
    <row r="546" spans="1:37" x14ac:dyDescent="0.35">
      <c r="A546" s="13" t="s">
        <v>716</v>
      </c>
      <c r="B546" s="14" t="s">
        <v>717</v>
      </c>
      <c r="C546" s="92" t="s">
        <v>716</v>
      </c>
      <c r="D546" s="93" t="s">
        <v>717</v>
      </c>
      <c r="E546" s="94" t="str">
        <f t="shared" si="65"/>
        <v>T135T135</v>
      </c>
      <c r="F546" s="95" t="s">
        <v>161</v>
      </c>
      <c r="G546" s="96">
        <v>67</v>
      </c>
      <c r="H546" s="1"/>
      <c r="I546" s="82">
        <v>0</v>
      </c>
      <c r="J546" s="82">
        <v>0</v>
      </c>
      <c r="K546" s="83">
        <v>0</v>
      </c>
      <c r="L546" s="82">
        <v>0</v>
      </c>
      <c r="M546" s="83">
        <v>0</v>
      </c>
      <c r="N546" s="82">
        <v>0</v>
      </c>
      <c r="O546" s="83">
        <v>0</v>
      </c>
      <c r="P546" s="82">
        <v>0</v>
      </c>
      <c r="Q546" s="83">
        <v>0</v>
      </c>
      <c r="R546" s="82">
        <v>0</v>
      </c>
      <c r="S546" s="83">
        <v>0</v>
      </c>
      <c r="T546" s="82">
        <v>0</v>
      </c>
      <c r="U546" s="83">
        <v>0</v>
      </c>
      <c r="V546" s="82">
        <v>0</v>
      </c>
      <c r="W546" s="83">
        <v>0</v>
      </c>
      <c r="X546" s="82">
        <v>0</v>
      </c>
      <c r="Y546" s="83">
        <v>0</v>
      </c>
      <c r="Z546" s="82">
        <v>0</v>
      </c>
      <c r="AA546" s="83">
        <v>0</v>
      </c>
      <c r="AB546" s="82">
        <v>0</v>
      </c>
      <c r="AC546" s="83">
        <v>0</v>
      </c>
      <c r="AD546" s="82">
        <f t="shared" si="66"/>
        <v>0</v>
      </c>
      <c r="AE546" s="83">
        <f t="shared" si="67"/>
        <v>0</v>
      </c>
      <c r="AF546" s="97">
        <f t="shared" si="68"/>
        <v>0</v>
      </c>
      <c r="AG546" s="97">
        <f t="shared" si="69"/>
        <v>0</v>
      </c>
      <c r="AH546" s="11"/>
      <c r="AI546" s="84">
        <f t="shared" si="70"/>
        <v>122.25</v>
      </c>
      <c r="AJ546" s="84">
        <f t="shared" si="71"/>
        <v>0</v>
      </c>
      <c r="AK546" s="98">
        <f t="shared" si="72"/>
        <v>1</v>
      </c>
    </row>
    <row r="547" spans="1:37" x14ac:dyDescent="0.35">
      <c r="A547" s="13" t="s">
        <v>718</v>
      </c>
      <c r="B547" s="14" t="s">
        <v>719</v>
      </c>
      <c r="C547" s="123" t="s">
        <v>718</v>
      </c>
      <c r="D547" s="93" t="s">
        <v>719</v>
      </c>
      <c r="E547" s="94" t="str">
        <f t="shared" si="65"/>
        <v>T185T185</v>
      </c>
      <c r="F547" s="95" t="s">
        <v>161</v>
      </c>
      <c r="G547" s="96">
        <v>67</v>
      </c>
      <c r="H547" s="1"/>
      <c r="I547" s="82">
        <v>0</v>
      </c>
      <c r="J547" s="82">
        <v>0</v>
      </c>
      <c r="K547" s="83">
        <v>0</v>
      </c>
      <c r="L547" s="82">
        <v>0</v>
      </c>
      <c r="M547" s="83">
        <v>0</v>
      </c>
      <c r="N547" s="82">
        <v>0</v>
      </c>
      <c r="O547" s="83">
        <v>0</v>
      </c>
      <c r="P547" s="82">
        <v>0</v>
      </c>
      <c r="Q547" s="83">
        <v>0</v>
      </c>
      <c r="R547" s="82">
        <v>0</v>
      </c>
      <c r="S547" s="83">
        <v>0</v>
      </c>
      <c r="T547" s="82">
        <v>0</v>
      </c>
      <c r="U547" s="83">
        <v>0</v>
      </c>
      <c r="V547" s="82">
        <v>0</v>
      </c>
      <c r="W547" s="83">
        <v>0</v>
      </c>
      <c r="X547" s="82">
        <v>0</v>
      </c>
      <c r="Y547" s="83">
        <v>0</v>
      </c>
      <c r="Z547" s="82">
        <v>0</v>
      </c>
      <c r="AA547" s="83">
        <v>0</v>
      </c>
      <c r="AB547" s="82">
        <v>0</v>
      </c>
      <c r="AC547" s="83">
        <v>0</v>
      </c>
      <c r="AD547" s="82">
        <f t="shared" si="66"/>
        <v>0</v>
      </c>
      <c r="AE547" s="83">
        <f t="shared" si="67"/>
        <v>0</v>
      </c>
      <c r="AF547" s="97">
        <f t="shared" si="68"/>
        <v>0</v>
      </c>
      <c r="AG547" s="97">
        <f t="shared" si="69"/>
        <v>0</v>
      </c>
      <c r="AH547" s="11"/>
      <c r="AI547" s="84">
        <f t="shared" si="70"/>
        <v>181.64</v>
      </c>
      <c r="AJ547" s="84">
        <f t="shared" si="71"/>
        <v>0</v>
      </c>
      <c r="AK547" s="98">
        <f t="shared" si="72"/>
        <v>1</v>
      </c>
    </row>
    <row r="548" spans="1:37" x14ac:dyDescent="0.35">
      <c r="A548" s="13" t="s">
        <v>720</v>
      </c>
      <c r="B548" s="14" t="s">
        <v>721</v>
      </c>
      <c r="C548" s="92" t="s">
        <v>720</v>
      </c>
      <c r="D548" s="93" t="s">
        <v>721</v>
      </c>
      <c r="E548" s="94" t="str">
        <f t="shared" si="65"/>
        <v>T203T203</v>
      </c>
      <c r="F548" s="95" t="s">
        <v>161</v>
      </c>
      <c r="G548" s="96">
        <v>67</v>
      </c>
      <c r="H548" s="1"/>
      <c r="I548" s="82">
        <v>0</v>
      </c>
      <c r="J548" s="82">
        <v>0</v>
      </c>
      <c r="K548" s="83">
        <v>0</v>
      </c>
      <c r="L548" s="82">
        <v>0</v>
      </c>
      <c r="M548" s="83">
        <v>0</v>
      </c>
      <c r="N548" s="82">
        <v>0</v>
      </c>
      <c r="O548" s="83">
        <v>0</v>
      </c>
      <c r="P548" s="82">
        <v>0</v>
      </c>
      <c r="Q548" s="83">
        <v>0</v>
      </c>
      <c r="R548" s="82">
        <v>0</v>
      </c>
      <c r="S548" s="83">
        <v>0</v>
      </c>
      <c r="T548" s="82">
        <v>0</v>
      </c>
      <c r="U548" s="83">
        <v>0</v>
      </c>
      <c r="V548" s="82">
        <v>0</v>
      </c>
      <c r="W548" s="83">
        <v>0</v>
      </c>
      <c r="X548" s="82">
        <v>0</v>
      </c>
      <c r="Y548" s="83">
        <v>0</v>
      </c>
      <c r="Z548" s="82">
        <v>0</v>
      </c>
      <c r="AA548" s="83">
        <v>0</v>
      </c>
      <c r="AB548" s="82">
        <v>0</v>
      </c>
      <c r="AC548" s="83">
        <v>0</v>
      </c>
      <c r="AD548" s="82">
        <f t="shared" si="66"/>
        <v>0</v>
      </c>
      <c r="AE548" s="83">
        <f t="shared" si="67"/>
        <v>0</v>
      </c>
      <c r="AF548" s="97">
        <f t="shared" si="68"/>
        <v>0</v>
      </c>
      <c r="AG548" s="97">
        <f t="shared" si="69"/>
        <v>0</v>
      </c>
      <c r="AH548" s="11"/>
      <c r="AI548" s="84">
        <f t="shared" si="70"/>
        <v>306.09000000000003</v>
      </c>
      <c r="AJ548" s="84">
        <f t="shared" si="71"/>
        <v>0</v>
      </c>
      <c r="AK548" s="98">
        <f t="shared" si="72"/>
        <v>1</v>
      </c>
    </row>
    <row r="549" spans="1:37" x14ac:dyDescent="0.35">
      <c r="A549" s="13" t="s">
        <v>722</v>
      </c>
      <c r="B549" s="14" t="s">
        <v>723</v>
      </c>
      <c r="C549" s="123" t="s">
        <v>722</v>
      </c>
      <c r="D549" s="93" t="s">
        <v>723</v>
      </c>
      <c r="E549" s="94" t="str">
        <f t="shared" si="65"/>
        <v>T240T240</v>
      </c>
      <c r="F549" s="95" t="s">
        <v>161</v>
      </c>
      <c r="G549" s="96">
        <v>67</v>
      </c>
      <c r="H549" s="1"/>
      <c r="I549" s="82">
        <v>0</v>
      </c>
      <c r="J549" s="82">
        <v>0</v>
      </c>
      <c r="K549" s="83">
        <v>0</v>
      </c>
      <c r="L549" s="82">
        <v>0</v>
      </c>
      <c r="M549" s="83">
        <v>0</v>
      </c>
      <c r="N549" s="82">
        <v>0</v>
      </c>
      <c r="O549" s="83">
        <v>0</v>
      </c>
      <c r="P549" s="82">
        <v>0</v>
      </c>
      <c r="Q549" s="83">
        <v>0</v>
      </c>
      <c r="R549" s="82">
        <v>0</v>
      </c>
      <c r="S549" s="83">
        <v>0</v>
      </c>
      <c r="T549" s="82">
        <v>0</v>
      </c>
      <c r="U549" s="83">
        <v>0</v>
      </c>
      <c r="V549" s="82">
        <v>0</v>
      </c>
      <c r="W549" s="83">
        <v>0</v>
      </c>
      <c r="X549" s="82">
        <v>0</v>
      </c>
      <c r="Y549" s="83">
        <v>0</v>
      </c>
      <c r="Z549" s="82">
        <v>0</v>
      </c>
      <c r="AA549" s="83">
        <v>0</v>
      </c>
      <c r="AB549" s="82">
        <v>0</v>
      </c>
      <c r="AC549" s="83">
        <v>0</v>
      </c>
      <c r="AD549" s="82">
        <f t="shared" si="66"/>
        <v>0</v>
      </c>
      <c r="AE549" s="83">
        <f t="shared" si="67"/>
        <v>0</v>
      </c>
      <c r="AF549" s="97">
        <f t="shared" si="68"/>
        <v>0</v>
      </c>
      <c r="AG549" s="97">
        <f t="shared" si="69"/>
        <v>0</v>
      </c>
      <c r="AH549" s="11"/>
      <c r="AI549" s="84">
        <f t="shared" si="70"/>
        <v>192.08</v>
      </c>
      <c r="AJ549" s="84">
        <f t="shared" si="71"/>
        <v>0</v>
      </c>
      <c r="AK549" s="98">
        <f t="shared" si="72"/>
        <v>1</v>
      </c>
    </row>
    <row r="550" spans="1:37" x14ac:dyDescent="0.35">
      <c r="A550" s="130" t="s">
        <v>708</v>
      </c>
      <c r="B550" s="19" t="s">
        <v>709</v>
      </c>
      <c r="C550" s="101" t="s">
        <v>724</v>
      </c>
      <c r="D550" s="102" t="s">
        <v>725</v>
      </c>
      <c r="E550" s="103" t="str">
        <f t="shared" si="65"/>
        <v>U064T036</v>
      </c>
      <c r="F550" s="104" t="s">
        <v>161</v>
      </c>
      <c r="G550" s="105">
        <v>67</v>
      </c>
      <c r="H550" s="1"/>
      <c r="I550" s="107">
        <v>274.45</v>
      </c>
      <c r="J550" s="107">
        <v>19.88</v>
      </c>
      <c r="K550" s="108">
        <v>-10.74</v>
      </c>
      <c r="L550" s="107">
        <v>58.79</v>
      </c>
      <c r="M550" s="108">
        <v>21.17</v>
      </c>
      <c r="N550" s="107">
        <v>100.25</v>
      </c>
      <c r="O550" s="108">
        <v>39.1</v>
      </c>
      <c r="P550" s="107">
        <v>114.19999999999999</v>
      </c>
      <c r="Q550" s="108">
        <v>117.63</v>
      </c>
      <c r="R550" s="107">
        <v>0</v>
      </c>
      <c r="S550" s="108">
        <v>0</v>
      </c>
      <c r="T550" s="107">
        <v>0</v>
      </c>
      <c r="U550" s="108">
        <v>0</v>
      </c>
      <c r="V550" s="107">
        <v>274.45000000000005</v>
      </c>
      <c r="W550" s="108">
        <v>32.93</v>
      </c>
      <c r="X550" s="107">
        <v>0</v>
      </c>
      <c r="Y550" s="108">
        <v>0</v>
      </c>
      <c r="Z550" s="107">
        <v>0</v>
      </c>
      <c r="AA550" s="108">
        <v>3.66</v>
      </c>
      <c r="AB550" s="107">
        <v>0</v>
      </c>
      <c r="AC550" s="108">
        <v>5.83</v>
      </c>
      <c r="AD550" s="107">
        <f t="shared" si="66"/>
        <v>209.58</v>
      </c>
      <c r="AE550" s="108">
        <f t="shared" si="67"/>
        <v>484.03</v>
      </c>
      <c r="AF550" s="109">
        <f t="shared" si="68"/>
        <v>0</v>
      </c>
      <c r="AG550" s="109">
        <f t="shared" si="69"/>
        <v>0</v>
      </c>
      <c r="AH550" s="11"/>
      <c r="AI550" s="110">
        <f t="shared" si="70"/>
        <v>0</v>
      </c>
      <c r="AJ550" s="111">
        <f t="shared" si="71"/>
        <v>1</v>
      </c>
      <c r="AK550" s="108">
        <f t="shared" si="72"/>
        <v>0</v>
      </c>
    </row>
    <row r="551" spans="1:37" x14ac:dyDescent="0.35">
      <c r="A551" s="130" t="s">
        <v>710</v>
      </c>
      <c r="B551" s="19" t="s">
        <v>711</v>
      </c>
      <c r="C551" s="101" t="s">
        <v>724</v>
      </c>
      <c r="D551" s="102" t="s">
        <v>725</v>
      </c>
      <c r="E551" s="103" t="str">
        <f t="shared" si="65"/>
        <v>U064T051</v>
      </c>
      <c r="F551" s="104" t="s">
        <v>222</v>
      </c>
      <c r="G551" s="105">
        <v>67</v>
      </c>
      <c r="H551" s="1"/>
      <c r="I551" s="107">
        <v>168.09</v>
      </c>
      <c r="J551" s="107">
        <v>13</v>
      </c>
      <c r="K551" s="108">
        <v>-7.02</v>
      </c>
      <c r="L551" s="107">
        <v>35.36</v>
      </c>
      <c r="M551" s="108">
        <v>12.719999999999999</v>
      </c>
      <c r="N551" s="107">
        <v>54.75</v>
      </c>
      <c r="O551" s="108">
        <v>21.36</v>
      </c>
      <c r="P551" s="107">
        <v>103.65</v>
      </c>
      <c r="Q551" s="108">
        <v>106.76</v>
      </c>
      <c r="R551" s="107">
        <v>0</v>
      </c>
      <c r="S551" s="108">
        <v>0</v>
      </c>
      <c r="T551" s="107">
        <v>0</v>
      </c>
      <c r="U551" s="108">
        <v>0</v>
      </c>
      <c r="V551" s="107">
        <v>168.09</v>
      </c>
      <c r="W551" s="108">
        <v>20.170000000000002</v>
      </c>
      <c r="X551" s="107">
        <v>0</v>
      </c>
      <c r="Y551" s="108">
        <v>0</v>
      </c>
      <c r="Z551" s="107">
        <v>0</v>
      </c>
      <c r="AA551" s="108">
        <v>2.2400000000000002</v>
      </c>
      <c r="AB551" s="107">
        <v>0</v>
      </c>
      <c r="AC551" s="108">
        <v>3.57</v>
      </c>
      <c r="AD551" s="107">
        <f t="shared" si="66"/>
        <v>159.80000000000001</v>
      </c>
      <c r="AE551" s="108">
        <f t="shared" si="67"/>
        <v>327.89</v>
      </c>
      <c r="AF551" s="109">
        <f t="shared" si="68"/>
        <v>0</v>
      </c>
      <c r="AG551" s="109">
        <f t="shared" si="69"/>
        <v>0</v>
      </c>
      <c r="AH551" s="11"/>
      <c r="AI551" s="110">
        <f t="shared" si="70"/>
        <v>0</v>
      </c>
      <c r="AJ551" s="111">
        <f t="shared" si="71"/>
        <v>1</v>
      </c>
      <c r="AK551" s="108">
        <f t="shared" si="72"/>
        <v>0</v>
      </c>
    </row>
    <row r="552" spans="1:37" x14ac:dyDescent="0.35">
      <c r="A552" s="130" t="s">
        <v>712</v>
      </c>
      <c r="B552" s="19" t="s">
        <v>713</v>
      </c>
      <c r="C552" s="101" t="s">
        <v>724</v>
      </c>
      <c r="D552" s="102" t="s">
        <v>725</v>
      </c>
      <c r="E552" s="103" t="str">
        <f t="shared" si="65"/>
        <v>U064T116</v>
      </c>
      <c r="F552" s="104" t="s">
        <v>222</v>
      </c>
      <c r="G552" s="105">
        <v>67</v>
      </c>
      <c r="H552" s="1"/>
      <c r="I552" s="107">
        <v>142.71</v>
      </c>
      <c r="J552" s="107">
        <v>9</v>
      </c>
      <c r="K552" s="108">
        <v>-4.8600000000000003</v>
      </c>
      <c r="L552" s="107">
        <v>30.97</v>
      </c>
      <c r="M552" s="108">
        <v>11.14</v>
      </c>
      <c r="N552" s="107">
        <v>49.25</v>
      </c>
      <c r="O552" s="108">
        <v>19.220000000000002</v>
      </c>
      <c r="P552" s="107">
        <v>99.2</v>
      </c>
      <c r="Q552" s="108">
        <v>102.18</v>
      </c>
      <c r="R552" s="107">
        <v>0</v>
      </c>
      <c r="S552" s="108">
        <v>0</v>
      </c>
      <c r="T552" s="107">
        <v>0</v>
      </c>
      <c r="U552" s="108">
        <v>0</v>
      </c>
      <c r="V552" s="107">
        <v>142.71</v>
      </c>
      <c r="W552" s="108">
        <v>17.13</v>
      </c>
      <c r="X552" s="107">
        <v>0</v>
      </c>
      <c r="Y552" s="108">
        <v>0</v>
      </c>
      <c r="Z552" s="107">
        <v>0</v>
      </c>
      <c r="AA552" s="108">
        <v>1.9</v>
      </c>
      <c r="AB552" s="107">
        <v>0</v>
      </c>
      <c r="AC552" s="108">
        <v>3.03</v>
      </c>
      <c r="AD552" s="107">
        <f t="shared" si="66"/>
        <v>149.74</v>
      </c>
      <c r="AE552" s="108">
        <f t="shared" si="67"/>
        <v>292.45000000000005</v>
      </c>
      <c r="AF552" s="109">
        <f t="shared" si="68"/>
        <v>0</v>
      </c>
      <c r="AG552" s="109">
        <f t="shared" si="69"/>
        <v>0</v>
      </c>
      <c r="AH552" s="11"/>
      <c r="AI552" s="110">
        <f t="shared" si="70"/>
        <v>0</v>
      </c>
      <c r="AJ552" s="111">
        <f t="shared" si="71"/>
        <v>1</v>
      </c>
      <c r="AK552" s="108">
        <f t="shared" si="72"/>
        <v>0</v>
      </c>
    </row>
    <row r="553" spans="1:37" x14ac:dyDescent="0.35">
      <c r="A553" s="130" t="s">
        <v>714</v>
      </c>
      <c r="B553" s="19" t="s">
        <v>715</v>
      </c>
      <c r="C553" s="101" t="s">
        <v>724</v>
      </c>
      <c r="D553" s="102" t="s">
        <v>725</v>
      </c>
      <c r="E553" s="103" t="str">
        <f t="shared" si="65"/>
        <v>U064T117</v>
      </c>
      <c r="F553" s="104" t="s">
        <v>161</v>
      </c>
      <c r="G553" s="105">
        <v>67</v>
      </c>
      <c r="H553" s="1"/>
      <c r="I553" s="107">
        <v>711.30000000000007</v>
      </c>
      <c r="J553" s="107">
        <v>53.68</v>
      </c>
      <c r="K553" s="108">
        <v>-28.99</v>
      </c>
      <c r="L553" s="107">
        <v>158.92000000000002</v>
      </c>
      <c r="M553" s="108">
        <v>57.209999999999994</v>
      </c>
      <c r="N553" s="107">
        <v>218.05</v>
      </c>
      <c r="O553" s="108">
        <v>85.04</v>
      </c>
      <c r="P553" s="107">
        <v>400.37</v>
      </c>
      <c r="Q553" s="108">
        <v>412.38</v>
      </c>
      <c r="R553" s="107">
        <v>1</v>
      </c>
      <c r="S553" s="108">
        <v>2.4900000000000002</v>
      </c>
      <c r="T553" s="107">
        <v>0</v>
      </c>
      <c r="U553" s="108">
        <v>0</v>
      </c>
      <c r="V553" s="107">
        <v>711.3</v>
      </c>
      <c r="W553" s="108">
        <v>85.36</v>
      </c>
      <c r="X553" s="107">
        <v>0</v>
      </c>
      <c r="Y553" s="108">
        <v>0</v>
      </c>
      <c r="Z553" s="107">
        <v>0</v>
      </c>
      <c r="AA553" s="108">
        <v>9.48</v>
      </c>
      <c r="AB553" s="107">
        <v>0</v>
      </c>
      <c r="AC553" s="108">
        <v>15.11</v>
      </c>
      <c r="AD553" s="107">
        <f t="shared" si="66"/>
        <v>638.08000000000004</v>
      </c>
      <c r="AE553" s="108">
        <f t="shared" si="67"/>
        <v>1349.38</v>
      </c>
      <c r="AF553" s="109">
        <f t="shared" si="68"/>
        <v>0</v>
      </c>
      <c r="AG553" s="109">
        <f t="shared" si="69"/>
        <v>0</v>
      </c>
      <c r="AH553" s="11"/>
      <c r="AI553" s="110">
        <f t="shared" si="70"/>
        <v>0</v>
      </c>
      <c r="AJ553" s="111">
        <f t="shared" si="71"/>
        <v>1</v>
      </c>
      <c r="AK553" s="108">
        <f t="shared" si="72"/>
        <v>0</v>
      </c>
    </row>
    <row r="554" spans="1:37" x14ac:dyDescent="0.35">
      <c r="A554" s="130" t="s">
        <v>716</v>
      </c>
      <c r="B554" s="19" t="s">
        <v>717</v>
      </c>
      <c r="C554" s="101" t="s">
        <v>724</v>
      </c>
      <c r="D554" s="102" t="s">
        <v>725</v>
      </c>
      <c r="E554" s="103" t="str">
        <f t="shared" si="65"/>
        <v>U064T135</v>
      </c>
      <c r="F554" s="104" t="s">
        <v>161</v>
      </c>
      <c r="G554" s="105">
        <v>67</v>
      </c>
      <c r="H554" s="1"/>
      <c r="I554" s="107">
        <v>67.650000000000006</v>
      </c>
      <c r="J554" s="107">
        <v>2</v>
      </c>
      <c r="K554" s="108">
        <v>-1.08</v>
      </c>
      <c r="L554" s="107">
        <v>18</v>
      </c>
      <c r="M554" s="108">
        <v>6.4799999999999995</v>
      </c>
      <c r="N554" s="107">
        <v>23.25</v>
      </c>
      <c r="O554" s="108">
        <v>9.08</v>
      </c>
      <c r="P554" s="107">
        <v>28.8</v>
      </c>
      <c r="Q554" s="108">
        <v>29.66</v>
      </c>
      <c r="R554" s="107">
        <v>0</v>
      </c>
      <c r="S554" s="108">
        <v>0</v>
      </c>
      <c r="T554" s="107">
        <v>0</v>
      </c>
      <c r="U554" s="108">
        <v>0</v>
      </c>
      <c r="V554" s="107">
        <v>67.650000000000006</v>
      </c>
      <c r="W554" s="108">
        <v>8.1199999999999992</v>
      </c>
      <c r="X554" s="107">
        <v>0</v>
      </c>
      <c r="Y554" s="108">
        <v>0</v>
      </c>
      <c r="Z554" s="107">
        <v>0</v>
      </c>
      <c r="AA554" s="108">
        <v>0.9</v>
      </c>
      <c r="AB554" s="107">
        <v>0</v>
      </c>
      <c r="AC554" s="108">
        <v>1.44</v>
      </c>
      <c r="AD554" s="107">
        <f t="shared" si="66"/>
        <v>54.599999999999994</v>
      </c>
      <c r="AE554" s="108">
        <f t="shared" si="67"/>
        <v>122.25</v>
      </c>
      <c r="AF554" s="109">
        <f t="shared" si="68"/>
        <v>0</v>
      </c>
      <c r="AG554" s="109">
        <f t="shared" si="69"/>
        <v>0</v>
      </c>
      <c r="AH554" s="11"/>
      <c r="AI554" s="110">
        <f t="shared" si="70"/>
        <v>0</v>
      </c>
      <c r="AJ554" s="111">
        <f t="shared" si="71"/>
        <v>1</v>
      </c>
      <c r="AK554" s="108">
        <f t="shared" si="72"/>
        <v>0</v>
      </c>
    </row>
    <row r="555" spans="1:37" x14ac:dyDescent="0.35">
      <c r="A555" s="130" t="s">
        <v>718</v>
      </c>
      <c r="B555" s="19" t="s">
        <v>719</v>
      </c>
      <c r="C555" s="101" t="s">
        <v>724</v>
      </c>
      <c r="D555" s="102" t="s">
        <v>725</v>
      </c>
      <c r="E555" s="103" t="str">
        <f t="shared" si="65"/>
        <v>U064T185</v>
      </c>
      <c r="F555" s="104" t="s">
        <v>161</v>
      </c>
      <c r="G555" s="105">
        <v>67</v>
      </c>
      <c r="H555" s="1"/>
      <c r="I555" s="107">
        <v>89.08</v>
      </c>
      <c r="J555" s="107">
        <v>9</v>
      </c>
      <c r="K555" s="108">
        <v>-4.8600000000000003</v>
      </c>
      <c r="L555" s="107">
        <v>18.079999999999998</v>
      </c>
      <c r="M555" s="108">
        <v>6.51</v>
      </c>
      <c r="N555" s="107">
        <v>25</v>
      </c>
      <c r="O555" s="108">
        <v>9.7600000000000016</v>
      </c>
      <c r="P555" s="107">
        <v>63</v>
      </c>
      <c r="Q555" s="108">
        <v>64.89</v>
      </c>
      <c r="R555" s="107">
        <v>1</v>
      </c>
      <c r="S555" s="108">
        <v>2.4900000000000002</v>
      </c>
      <c r="T555" s="107">
        <v>0</v>
      </c>
      <c r="U555" s="108">
        <v>0</v>
      </c>
      <c r="V555" s="107">
        <v>89.08</v>
      </c>
      <c r="W555" s="108">
        <v>10.69</v>
      </c>
      <c r="X555" s="107">
        <v>0</v>
      </c>
      <c r="Y555" s="108">
        <v>0</v>
      </c>
      <c r="Z555" s="107">
        <v>0</v>
      </c>
      <c r="AA555" s="108">
        <v>1.19</v>
      </c>
      <c r="AB555" s="107">
        <v>0</v>
      </c>
      <c r="AC555" s="108">
        <v>1.89</v>
      </c>
      <c r="AD555" s="107">
        <f t="shared" si="66"/>
        <v>92.559999999999988</v>
      </c>
      <c r="AE555" s="108">
        <f t="shared" si="67"/>
        <v>181.64</v>
      </c>
      <c r="AF555" s="109">
        <f t="shared" si="68"/>
        <v>0</v>
      </c>
      <c r="AG555" s="109">
        <f t="shared" si="69"/>
        <v>0</v>
      </c>
      <c r="AH555" s="11"/>
      <c r="AI555" s="110">
        <f t="shared" si="70"/>
        <v>0</v>
      </c>
      <c r="AJ555" s="111">
        <f t="shared" si="71"/>
        <v>1</v>
      </c>
      <c r="AK555" s="108">
        <f t="shared" si="72"/>
        <v>0</v>
      </c>
    </row>
    <row r="556" spans="1:37" x14ac:dyDescent="0.35">
      <c r="A556" s="130" t="s">
        <v>720</v>
      </c>
      <c r="B556" s="19" t="s">
        <v>721</v>
      </c>
      <c r="C556" s="101" t="s">
        <v>724</v>
      </c>
      <c r="D556" s="102" t="s">
        <v>725</v>
      </c>
      <c r="E556" s="103" t="str">
        <f t="shared" si="65"/>
        <v>U064T203</v>
      </c>
      <c r="F556" s="104" t="s">
        <v>161</v>
      </c>
      <c r="G556" s="105">
        <v>67</v>
      </c>
      <c r="H556" s="106"/>
      <c r="I556" s="107">
        <v>171.03</v>
      </c>
      <c r="J556" s="107">
        <v>12</v>
      </c>
      <c r="K556" s="108">
        <v>-6.48</v>
      </c>
      <c r="L556" s="107">
        <v>28.48</v>
      </c>
      <c r="M556" s="108">
        <v>10.25</v>
      </c>
      <c r="N556" s="107">
        <v>56</v>
      </c>
      <c r="O556" s="108">
        <v>21.84</v>
      </c>
      <c r="P556" s="107">
        <v>80.599999999999994</v>
      </c>
      <c r="Q556" s="108">
        <v>83.02</v>
      </c>
      <c r="R556" s="107">
        <v>0</v>
      </c>
      <c r="S556" s="108">
        <v>0</v>
      </c>
      <c r="T556" s="107">
        <v>0</v>
      </c>
      <c r="U556" s="108">
        <v>0</v>
      </c>
      <c r="V556" s="107">
        <v>171.02999999999997</v>
      </c>
      <c r="W556" s="108">
        <v>20.52</v>
      </c>
      <c r="X556" s="107">
        <v>0</v>
      </c>
      <c r="Y556" s="108">
        <v>0</v>
      </c>
      <c r="Z556" s="107">
        <v>0</v>
      </c>
      <c r="AA556" s="108">
        <v>2.2799999999999998</v>
      </c>
      <c r="AB556" s="107">
        <v>0</v>
      </c>
      <c r="AC556" s="108">
        <v>3.63</v>
      </c>
      <c r="AD556" s="107">
        <f t="shared" si="66"/>
        <v>135.06</v>
      </c>
      <c r="AE556" s="108">
        <f t="shared" si="67"/>
        <v>306.09000000000003</v>
      </c>
      <c r="AF556" s="109">
        <f t="shared" si="68"/>
        <v>0</v>
      </c>
      <c r="AG556" s="109">
        <f t="shared" si="69"/>
        <v>0</v>
      </c>
      <c r="AH556" s="11"/>
      <c r="AI556" s="110">
        <f t="shared" si="70"/>
        <v>0</v>
      </c>
      <c r="AJ556" s="111">
        <f t="shared" si="71"/>
        <v>1</v>
      </c>
      <c r="AK556" s="108">
        <f t="shared" si="72"/>
        <v>0</v>
      </c>
    </row>
    <row r="557" spans="1:37" x14ac:dyDescent="0.35">
      <c r="A557" s="130" t="s">
        <v>722</v>
      </c>
      <c r="B557" s="19" t="s">
        <v>723</v>
      </c>
      <c r="C557" s="101" t="s">
        <v>724</v>
      </c>
      <c r="D557" s="102" t="s">
        <v>725</v>
      </c>
      <c r="E557" s="103" t="str">
        <f t="shared" si="65"/>
        <v>U064T240</v>
      </c>
      <c r="F557" s="104" t="s">
        <v>161</v>
      </c>
      <c r="G557" s="105">
        <v>67</v>
      </c>
      <c r="H557" s="106"/>
      <c r="I557" s="107">
        <v>108.7</v>
      </c>
      <c r="J557" s="107">
        <v>6.5</v>
      </c>
      <c r="K557" s="108">
        <v>-3.51</v>
      </c>
      <c r="L557" s="107">
        <v>28.5</v>
      </c>
      <c r="M557" s="108">
        <v>10.26</v>
      </c>
      <c r="N557" s="107">
        <v>29.25</v>
      </c>
      <c r="O557" s="108">
        <v>11.42</v>
      </c>
      <c r="P557" s="107">
        <v>47</v>
      </c>
      <c r="Q557" s="108">
        <v>48.41</v>
      </c>
      <c r="R557" s="107">
        <v>0</v>
      </c>
      <c r="S557" s="108">
        <v>0</v>
      </c>
      <c r="T557" s="107">
        <v>0</v>
      </c>
      <c r="U557" s="108">
        <v>0</v>
      </c>
      <c r="V557" s="107">
        <v>108.7</v>
      </c>
      <c r="W557" s="108">
        <v>13.04</v>
      </c>
      <c r="X557" s="107">
        <v>0</v>
      </c>
      <c r="Y557" s="108">
        <v>0</v>
      </c>
      <c r="Z557" s="107">
        <v>0</v>
      </c>
      <c r="AA557" s="108">
        <v>1.45</v>
      </c>
      <c r="AB557" s="107">
        <v>0</v>
      </c>
      <c r="AC557" s="108">
        <v>2.31</v>
      </c>
      <c r="AD557" s="107">
        <f t="shared" si="66"/>
        <v>83.38000000000001</v>
      </c>
      <c r="AE557" s="108">
        <f t="shared" si="67"/>
        <v>192.08</v>
      </c>
      <c r="AF557" s="109">
        <f t="shared" si="68"/>
        <v>0</v>
      </c>
      <c r="AG557" s="109">
        <f t="shared" si="69"/>
        <v>0</v>
      </c>
      <c r="AH557" s="11"/>
      <c r="AI557" s="110">
        <f t="shared" si="70"/>
        <v>0</v>
      </c>
      <c r="AJ557" s="111">
        <f t="shared" si="71"/>
        <v>1</v>
      </c>
      <c r="AK557" s="108">
        <f t="shared" si="72"/>
        <v>0</v>
      </c>
    </row>
    <row r="558" spans="1:37" x14ac:dyDescent="0.35">
      <c r="A558" s="112" t="s">
        <v>724</v>
      </c>
      <c r="B558" s="113" t="s">
        <v>725</v>
      </c>
      <c r="C558" s="114" t="s">
        <v>724</v>
      </c>
      <c r="D558" s="115" t="s">
        <v>726</v>
      </c>
      <c r="E558" s="116" t="str">
        <f t="shared" si="65"/>
        <v>U064U064</v>
      </c>
      <c r="F558" s="117" t="s">
        <v>161</v>
      </c>
      <c r="G558" s="118">
        <v>67</v>
      </c>
      <c r="H558" s="1"/>
      <c r="I558" s="119">
        <v>0</v>
      </c>
      <c r="J558" s="119">
        <v>0</v>
      </c>
      <c r="K558" s="120">
        <v>0</v>
      </c>
      <c r="L558" s="119">
        <v>0</v>
      </c>
      <c r="M558" s="120">
        <v>0</v>
      </c>
      <c r="N558" s="119">
        <v>0</v>
      </c>
      <c r="O558" s="120">
        <v>0</v>
      </c>
      <c r="P558" s="119">
        <v>0</v>
      </c>
      <c r="Q558" s="120">
        <v>0</v>
      </c>
      <c r="R558" s="119">
        <v>0</v>
      </c>
      <c r="S558" s="120">
        <v>0</v>
      </c>
      <c r="T558" s="119">
        <v>0</v>
      </c>
      <c r="U558" s="120">
        <v>0</v>
      </c>
      <c r="V558" s="119">
        <v>0</v>
      </c>
      <c r="W558" s="120">
        <v>0</v>
      </c>
      <c r="X558" s="119">
        <v>0</v>
      </c>
      <c r="Y558" s="120">
        <v>0</v>
      </c>
      <c r="Z558" s="119">
        <v>110</v>
      </c>
      <c r="AA558" s="120">
        <v>0</v>
      </c>
      <c r="AB558" s="119">
        <v>526</v>
      </c>
      <c r="AC558" s="120">
        <v>0</v>
      </c>
      <c r="AD558" s="119">
        <f t="shared" si="66"/>
        <v>0</v>
      </c>
      <c r="AE558" s="120">
        <f t="shared" si="67"/>
        <v>0</v>
      </c>
      <c r="AF558" s="121">
        <f t="shared" si="68"/>
        <v>1522.8</v>
      </c>
      <c r="AG558" s="121">
        <f t="shared" si="69"/>
        <v>3255.81</v>
      </c>
      <c r="AH558" s="11"/>
      <c r="AI558" s="122">
        <f t="shared" si="70"/>
        <v>0</v>
      </c>
      <c r="AJ558" s="122">
        <f t="shared" si="71"/>
        <v>0</v>
      </c>
      <c r="AK558" s="120">
        <f t="shared" si="72"/>
        <v>0</v>
      </c>
    </row>
    <row r="559" spans="1:37" x14ac:dyDescent="0.35">
      <c r="A559" s="13" t="s">
        <v>727</v>
      </c>
      <c r="B559" s="14" t="s">
        <v>728</v>
      </c>
      <c r="C559" s="92" t="s">
        <v>727</v>
      </c>
      <c r="D559" s="93" t="s">
        <v>728</v>
      </c>
      <c r="E559" s="94" t="str">
        <f t="shared" si="65"/>
        <v>T142T142</v>
      </c>
      <c r="F559" s="95" t="s">
        <v>164</v>
      </c>
      <c r="G559" s="96">
        <v>68</v>
      </c>
      <c r="H559" s="1"/>
      <c r="I559" s="82">
        <v>0</v>
      </c>
      <c r="J559" s="82">
        <v>0</v>
      </c>
      <c r="K559" s="83">
        <v>0</v>
      </c>
      <c r="L559" s="82">
        <v>0</v>
      </c>
      <c r="M559" s="83">
        <v>0</v>
      </c>
      <c r="N559" s="82">
        <v>0</v>
      </c>
      <c r="O559" s="83">
        <v>0</v>
      </c>
      <c r="P559" s="82">
        <v>0</v>
      </c>
      <c r="Q559" s="83">
        <v>0</v>
      </c>
      <c r="R559" s="82">
        <v>0</v>
      </c>
      <c r="S559" s="83">
        <v>0</v>
      </c>
      <c r="T559" s="82">
        <v>0</v>
      </c>
      <c r="U559" s="83">
        <v>0</v>
      </c>
      <c r="V559" s="82">
        <v>0</v>
      </c>
      <c r="W559" s="83">
        <v>0</v>
      </c>
      <c r="X559" s="82">
        <v>0</v>
      </c>
      <c r="Y559" s="83">
        <v>0</v>
      </c>
      <c r="Z559" s="82">
        <v>0</v>
      </c>
      <c r="AA559" s="83">
        <v>0</v>
      </c>
      <c r="AB559" s="82">
        <v>0</v>
      </c>
      <c r="AC559" s="83">
        <v>0</v>
      </c>
      <c r="AD559" s="82">
        <f t="shared" si="66"/>
        <v>0</v>
      </c>
      <c r="AE559" s="83">
        <f t="shared" si="67"/>
        <v>0</v>
      </c>
      <c r="AF559" s="97">
        <f t="shared" si="68"/>
        <v>0</v>
      </c>
      <c r="AG559" s="97">
        <f t="shared" si="69"/>
        <v>0</v>
      </c>
      <c r="AH559" s="11"/>
      <c r="AI559" s="84">
        <f t="shared" si="70"/>
        <v>882.97</v>
      </c>
      <c r="AJ559" s="84">
        <f t="shared" si="71"/>
        <v>0</v>
      </c>
      <c r="AK559" s="98">
        <f t="shared" si="72"/>
        <v>1</v>
      </c>
    </row>
    <row r="560" spans="1:37" x14ac:dyDescent="0.35">
      <c r="A560" s="13" t="s">
        <v>729</v>
      </c>
      <c r="B560" s="14" t="s">
        <v>342</v>
      </c>
      <c r="C560" s="92" t="s">
        <v>729</v>
      </c>
      <c r="D560" s="93" t="s">
        <v>342</v>
      </c>
      <c r="E560" s="94" t="str">
        <f t="shared" ref="E560:E574" si="73">C560&amp;A560</f>
        <v>T146T146</v>
      </c>
      <c r="F560" s="95" t="s">
        <v>342</v>
      </c>
      <c r="G560" s="96">
        <v>68</v>
      </c>
      <c r="H560" s="1"/>
      <c r="I560" s="82">
        <v>0</v>
      </c>
      <c r="J560" s="82">
        <v>0</v>
      </c>
      <c r="K560" s="83">
        <v>0</v>
      </c>
      <c r="L560" s="82">
        <v>0</v>
      </c>
      <c r="M560" s="83">
        <v>0</v>
      </c>
      <c r="N560" s="82">
        <v>0</v>
      </c>
      <c r="O560" s="83">
        <v>0</v>
      </c>
      <c r="P560" s="82">
        <v>0</v>
      </c>
      <c r="Q560" s="83">
        <v>0</v>
      </c>
      <c r="R560" s="82">
        <v>0</v>
      </c>
      <c r="S560" s="83">
        <v>0</v>
      </c>
      <c r="T560" s="82">
        <v>0</v>
      </c>
      <c r="U560" s="83">
        <v>0</v>
      </c>
      <c r="V560" s="82">
        <v>0</v>
      </c>
      <c r="W560" s="83">
        <v>0</v>
      </c>
      <c r="X560" s="82">
        <v>0</v>
      </c>
      <c r="Y560" s="83">
        <v>0</v>
      </c>
      <c r="Z560" s="82">
        <v>0</v>
      </c>
      <c r="AA560" s="83">
        <v>0</v>
      </c>
      <c r="AB560" s="82">
        <v>0</v>
      </c>
      <c r="AC560" s="83">
        <v>0</v>
      </c>
      <c r="AD560" s="82">
        <f t="shared" si="66"/>
        <v>0</v>
      </c>
      <c r="AE560" s="83">
        <f t="shared" si="67"/>
        <v>0</v>
      </c>
      <c r="AF560" s="97">
        <f t="shared" si="68"/>
        <v>0</v>
      </c>
      <c r="AG560" s="97">
        <f t="shared" si="69"/>
        <v>0</v>
      </c>
      <c r="AH560" s="11"/>
      <c r="AI560" s="84">
        <f t="shared" si="70"/>
        <v>296.91999999999996</v>
      </c>
      <c r="AJ560" s="84">
        <f t="shared" si="71"/>
        <v>0</v>
      </c>
      <c r="AK560" s="98">
        <f t="shared" si="72"/>
        <v>1</v>
      </c>
    </row>
    <row r="561" spans="1:37" x14ac:dyDescent="0.35">
      <c r="A561" s="13" t="s">
        <v>730</v>
      </c>
      <c r="B561" s="14" t="s">
        <v>164</v>
      </c>
      <c r="C561" s="92" t="s">
        <v>730</v>
      </c>
      <c r="D561" s="93" t="s">
        <v>164</v>
      </c>
      <c r="E561" s="94" t="str">
        <f t="shared" si="73"/>
        <v>T223T223</v>
      </c>
      <c r="F561" s="95" t="s">
        <v>342</v>
      </c>
      <c r="G561" s="96">
        <v>68</v>
      </c>
      <c r="H561" s="1"/>
      <c r="I561" s="82">
        <v>0</v>
      </c>
      <c r="J561" s="82">
        <v>0</v>
      </c>
      <c r="K561" s="83">
        <v>0</v>
      </c>
      <c r="L561" s="82">
        <v>0</v>
      </c>
      <c r="M561" s="83">
        <v>0</v>
      </c>
      <c r="N561" s="82">
        <v>0</v>
      </c>
      <c r="O561" s="83">
        <v>0</v>
      </c>
      <c r="P561" s="82">
        <v>0</v>
      </c>
      <c r="Q561" s="83">
        <v>0</v>
      </c>
      <c r="R561" s="82">
        <v>0</v>
      </c>
      <c r="S561" s="83">
        <v>0</v>
      </c>
      <c r="T561" s="82">
        <v>0</v>
      </c>
      <c r="U561" s="83">
        <v>0</v>
      </c>
      <c r="V561" s="82">
        <v>0</v>
      </c>
      <c r="W561" s="83">
        <v>0</v>
      </c>
      <c r="X561" s="82">
        <v>0</v>
      </c>
      <c r="Y561" s="83">
        <v>0</v>
      </c>
      <c r="Z561" s="82">
        <v>0</v>
      </c>
      <c r="AA561" s="83">
        <v>0</v>
      </c>
      <c r="AB561" s="82">
        <v>0</v>
      </c>
      <c r="AC561" s="83">
        <v>0</v>
      </c>
      <c r="AD561" s="82">
        <f t="shared" si="66"/>
        <v>0</v>
      </c>
      <c r="AE561" s="83">
        <f t="shared" si="67"/>
        <v>0</v>
      </c>
      <c r="AF561" s="97">
        <f t="shared" si="68"/>
        <v>0</v>
      </c>
      <c r="AG561" s="97">
        <f t="shared" si="69"/>
        <v>0</v>
      </c>
      <c r="AH561" s="11"/>
      <c r="AI561" s="84">
        <f t="shared" si="70"/>
        <v>287.39</v>
      </c>
      <c r="AJ561" s="84">
        <f t="shared" si="71"/>
        <v>0</v>
      </c>
      <c r="AK561" s="98">
        <f t="shared" si="72"/>
        <v>1</v>
      </c>
    </row>
    <row r="562" spans="1:37" x14ac:dyDescent="0.35">
      <c r="A562" s="13" t="s">
        <v>731</v>
      </c>
      <c r="B562" s="14" t="s">
        <v>732</v>
      </c>
      <c r="C562" s="92" t="s">
        <v>731</v>
      </c>
      <c r="D562" s="93" t="s">
        <v>732</v>
      </c>
      <c r="E562" s="94" t="str">
        <f t="shared" si="73"/>
        <v>T243T243</v>
      </c>
      <c r="F562" s="95" t="s">
        <v>342</v>
      </c>
      <c r="G562" s="96">
        <v>68</v>
      </c>
      <c r="H562" s="1"/>
      <c r="I562" s="82">
        <v>0</v>
      </c>
      <c r="J562" s="82">
        <v>0</v>
      </c>
      <c r="K562" s="83">
        <v>0</v>
      </c>
      <c r="L562" s="82">
        <v>0</v>
      </c>
      <c r="M562" s="83">
        <v>0</v>
      </c>
      <c r="N562" s="82">
        <v>0</v>
      </c>
      <c r="O562" s="83">
        <v>0</v>
      </c>
      <c r="P562" s="82">
        <v>0</v>
      </c>
      <c r="Q562" s="83">
        <v>0</v>
      </c>
      <c r="R562" s="82">
        <v>0</v>
      </c>
      <c r="S562" s="83">
        <v>0</v>
      </c>
      <c r="T562" s="82">
        <v>0</v>
      </c>
      <c r="U562" s="83">
        <v>0</v>
      </c>
      <c r="V562" s="82">
        <v>0</v>
      </c>
      <c r="W562" s="83">
        <v>0</v>
      </c>
      <c r="X562" s="82">
        <v>0</v>
      </c>
      <c r="Y562" s="83">
        <v>0</v>
      </c>
      <c r="Z562" s="82">
        <v>0</v>
      </c>
      <c r="AA562" s="83">
        <v>0</v>
      </c>
      <c r="AB562" s="82">
        <v>0</v>
      </c>
      <c r="AC562" s="83">
        <v>0</v>
      </c>
      <c r="AD562" s="82">
        <f t="shared" si="66"/>
        <v>0</v>
      </c>
      <c r="AE562" s="83">
        <f t="shared" si="67"/>
        <v>0</v>
      </c>
      <c r="AF562" s="97">
        <f t="shared" si="68"/>
        <v>0</v>
      </c>
      <c r="AG562" s="97">
        <f t="shared" si="69"/>
        <v>0</v>
      </c>
      <c r="AH562" s="11"/>
      <c r="AI562" s="84">
        <f t="shared" si="70"/>
        <v>832.15000000000009</v>
      </c>
      <c r="AJ562" s="84">
        <f t="shared" si="71"/>
        <v>0</v>
      </c>
      <c r="AK562" s="98">
        <f t="shared" si="72"/>
        <v>1</v>
      </c>
    </row>
    <row r="563" spans="1:37" x14ac:dyDescent="0.35">
      <c r="A563" s="130" t="s">
        <v>729</v>
      </c>
      <c r="B563" s="19" t="s">
        <v>342</v>
      </c>
      <c r="C563" s="101" t="s">
        <v>733</v>
      </c>
      <c r="D563" s="102" t="s">
        <v>734</v>
      </c>
      <c r="E563" s="103" t="str">
        <f t="shared" si="73"/>
        <v>U067T146</v>
      </c>
      <c r="F563" s="104" t="s">
        <v>342</v>
      </c>
      <c r="G563" s="105">
        <v>68</v>
      </c>
      <c r="H563" s="1"/>
      <c r="I563" s="107">
        <v>151.32</v>
      </c>
      <c r="J563" s="107">
        <v>3.5</v>
      </c>
      <c r="K563" s="108">
        <v>-1.89</v>
      </c>
      <c r="L563" s="107">
        <v>35</v>
      </c>
      <c r="M563" s="108">
        <v>12.6</v>
      </c>
      <c r="N563" s="107">
        <v>58.22</v>
      </c>
      <c r="O563" s="108">
        <v>22.71</v>
      </c>
      <c r="P563" s="107">
        <v>75</v>
      </c>
      <c r="Q563" s="108">
        <v>77.25</v>
      </c>
      <c r="R563" s="107">
        <v>0</v>
      </c>
      <c r="S563" s="108">
        <v>0</v>
      </c>
      <c r="T563" s="107">
        <v>151.32</v>
      </c>
      <c r="U563" s="108">
        <v>22.7</v>
      </c>
      <c r="V563" s="107">
        <v>0</v>
      </c>
      <c r="W563" s="108">
        <v>0</v>
      </c>
      <c r="X563" s="107">
        <v>0</v>
      </c>
      <c r="Y563" s="108">
        <v>0</v>
      </c>
      <c r="Z563" s="107">
        <v>0</v>
      </c>
      <c r="AA563" s="108">
        <v>8.35</v>
      </c>
      <c r="AB563" s="107">
        <v>0</v>
      </c>
      <c r="AC563" s="108">
        <v>3.88</v>
      </c>
      <c r="AD563" s="107">
        <f t="shared" si="66"/>
        <v>145.6</v>
      </c>
      <c r="AE563" s="108">
        <f t="shared" si="67"/>
        <v>296.91999999999996</v>
      </c>
      <c r="AF563" s="109">
        <f t="shared" si="68"/>
        <v>0</v>
      </c>
      <c r="AG563" s="109">
        <f t="shared" si="69"/>
        <v>0</v>
      </c>
      <c r="AH563" s="11"/>
      <c r="AI563" s="110">
        <f t="shared" si="70"/>
        <v>0</v>
      </c>
      <c r="AJ563" s="111">
        <f t="shared" si="71"/>
        <v>1</v>
      </c>
      <c r="AK563" s="108">
        <f t="shared" si="72"/>
        <v>0</v>
      </c>
    </row>
    <row r="564" spans="1:37" x14ac:dyDescent="0.35">
      <c r="A564" s="130" t="s">
        <v>730</v>
      </c>
      <c r="B564" s="19" t="s">
        <v>164</v>
      </c>
      <c r="C564" s="101" t="s">
        <v>733</v>
      </c>
      <c r="D564" s="102" t="s">
        <v>734</v>
      </c>
      <c r="E564" s="103" t="str">
        <f t="shared" si="73"/>
        <v>U067T223</v>
      </c>
      <c r="F564" s="104" t="s">
        <v>342</v>
      </c>
      <c r="G564" s="105">
        <v>68</v>
      </c>
      <c r="H564" s="1"/>
      <c r="I564" s="107">
        <v>147.5</v>
      </c>
      <c r="J564" s="107">
        <v>12.5</v>
      </c>
      <c r="K564" s="108">
        <v>-6.75</v>
      </c>
      <c r="L564" s="107">
        <v>29</v>
      </c>
      <c r="M564" s="108">
        <v>10.44</v>
      </c>
      <c r="N564" s="107">
        <v>31</v>
      </c>
      <c r="O564" s="108">
        <v>12.11</v>
      </c>
      <c r="P564" s="107">
        <v>85</v>
      </c>
      <c r="Q564" s="108">
        <v>87.55</v>
      </c>
      <c r="R564" s="107">
        <v>1</v>
      </c>
      <c r="S564" s="108">
        <v>2.4900000000000002</v>
      </c>
      <c r="T564" s="107">
        <v>147.5</v>
      </c>
      <c r="U564" s="108">
        <v>22.13</v>
      </c>
      <c r="V564" s="107">
        <v>0</v>
      </c>
      <c r="W564" s="108">
        <v>0</v>
      </c>
      <c r="X564" s="107">
        <v>0</v>
      </c>
      <c r="Y564" s="108">
        <v>0</v>
      </c>
      <c r="Z564" s="107">
        <v>0</v>
      </c>
      <c r="AA564" s="108">
        <v>8.14</v>
      </c>
      <c r="AB564" s="107">
        <v>0</v>
      </c>
      <c r="AC564" s="108">
        <v>3.78</v>
      </c>
      <c r="AD564" s="107">
        <f t="shared" si="66"/>
        <v>139.88999999999999</v>
      </c>
      <c r="AE564" s="108">
        <f t="shared" si="67"/>
        <v>287.39</v>
      </c>
      <c r="AF564" s="109">
        <f t="shared" si="68"/>
        <v>0</v>
      </c>
      <c r="AG564" s="109">
        <f t="shared" si="69"/>
        <v>0</v>
      </c>
      <c r="AH564" s="11"/>
      <c r="AI564" s="110">
        <f t="shared" si="70"/>
        <v>0</v>
      </c>
      <c r="AJ564" s="111">
        <f t="shared" si="71"/>
        <v>1</v>
      </c>
      <c r="AK564" s="108">
        <f t="shared" si="72"/>
        <v>0</v>
      </c>
    </row>
    <row r="565" spans="1:37" x14ac:dyDescent="0.35">
      <c r="A565" s="112" t="s">
        <v>733</v>
      </c>
      <c r="B565" s="113" t="s">
        <v>735</v>
      </c>
      <c r="C565" s="114" t="s">
        <v>733</v>
      </c>
      <c r="D565" s="115" t="s">
        <v>736</v>
      </c>
      <c r="E565" s="116" t="str">
        <f t="shared" si="73"/>
        <v>U067U067</v>
      </c>
      <c r="F565" s="117" t="s">
        <v>342</v>
      </c>
      <c r="G565" s="118">
        <v>68</v>
      </c>
      <c r="H565" s="1"/>
      <c r="I565" s="119">
        <v>0</v>
      </c>
      <c r="J565" s="119">
        <v>0</v>
      </c>
      <c r="K565" s="120">
        <v>0</v>
      </c>
      <c r="L565" s="119">
        <v>0</v>
      </c>
      <c r="M565" s="120">
        <v>0</v>
      </c>
      <c r="N565" s="119">
        <v>0</v>
      </c>
      <c r="O565" s="120">
        <v>0</v>
      </c>
      <c r="P565" s="119">
        <v>0</v>
      </c>
      <c r="Q565" s="120">
        <v>0</v>
      </c>
      <c r="R565" s="119">
        <v>0</v>
      </c>
      <c r="S565" s="120">
        <v>0</v>
      </c>
      <c r="T565" s="119">
        <v>0</v>
      </c>
      <c r="U565" s="120">
        <v>0</v>
      </c>
      <c r="V565" s="119">
        <v>0</v>
      </c>
      <c r="W565" s="120">
        <v>0</v>
      </c>
      <c r="X565" s="119">
        <v>0</v>
      </c>
      <c r="Y565" s="120">
        <v>0</v>
      </c>
      <c r="Z565" s="119">
        <v>78.5</v>
      </c>
      <c r="AA565" s="120">
        <v>0</v>
      </c>
      <c r="AB565" s="119">
        <v>109.5</v>
      </c>
      <c r="AC565" s="120">
        <v>0</v>
      </c>
      <c r="AD565" s="119">
        <f t="shared" si="66"/>
        <v>0</v>
      </c>
      <c r="AE565" s="120">
        <f t="shared" si="67"/>
        <v>0</v>
      </c>
      <c r="AF565" s="121">
        <f t="shared" si="68"/>
        <v>285.49</v>
      </c>
      <c r="AG565" s="121">
        <f t="shared" si="69"/>
        <v>584.30999999999995</v>
      </c>
      <c r="AH565" s="11"/>
      <c r="AI565" s="122">
        <f t="shared" si="70"/>
        <v>0</v>
      </c>
      <c r="AJ565" s="122">
        <f t="shared" si="71"/>
        <v>0</v>
      </c>
      <c r="AK565" s="120">
        <f t="shared" si="72"/>
        <v>0</v>
      </c>
    </row>
    <row r="566" spans="1:37" x14ac:dyDescent="0.35">
      <c r="A566" s="130" t="s">
        <v>727</v>
      </c>
      <c r="B566" s="19" t="s">
        <v>728</v>
      </c>
      <c r="C566" s="101" t="s">
        <v>737</v>
      </c>
      <c r="D566" s="102" t="s">
        <v>738</v>
      </c>
      <c r="E566" s="103" t="str">
        <f t="shared" si="73"/>
        <v>U068T142</v>
      </c>
      <c r="F566" s="104" t="s">
        <v>164</v>
      </c>
      <c r="G566" s="105">
        <v>68</v>
      </c>
      <c r="H566" s="1"/>
      <c r="I566" s="107">
        <v>544.18999999999994</v>
      </c>
      <c r="J566" s="107">
        <v>53.53</v>
      </c>
      <c r="K566" s="108">
        <v>-28.91</v>
      </c>
      <c r="L566" s="107">
        <v>115.03</v>
      </c>
      <c r="M566" s="108">
        <v>41.41</v>
      </c>
      <c r="N566" s="107">
        <v>157.12</v>
      </c>
      <c r="O566" s="108">
        <v>61.27</v>
      </c>
      <c r="P566" s="107">
        <v>237.95</v>
      </c>
      <c r="Q566" s="108">
        <v>245.09</v>
      </c>
      <c r="R566" s="107">
        <v>8</v>
      </c>
      <c r="S566" s="108">
        <v>19.920000000000002</v>
      </c>
      <c r="T566" s="107">
        <v>0</v>
      </c>
      <c r="U566" s="108">
        <v>0</v>
      </c>
      <c r="V566" s="107">
        <v>0</v>
      </c>
      <c r="W566" s="108">
        <v>0</v>
      </c>
      <c r="X566" s="107">
        <v>0</v>
      </c>
      <c r="Y566" s="108">
        <v>0</v>
      </c>
      <c r="Z566" s="107">
        <v>0</v>
      </c>
      <c r="AA566" s="108">
        <v>0</v>
      </c>
      <c r="AB566" s="107">
        <v>0</v>
      </c>
      <c r="AC566" s="108">
        <v>0</v>
      </c>
      <c r="AD566" s="107">
        <f t="shared" si="66"/>
        <v>338.78000000000003</v>
      </c>
      <c r="AE566" s="108">
        <f t="shared" si="67"/>
        <v>882.97</v>
      </c>
      <c r="AF566" s="109">
        <f t="shared" si="68"/>
        <v>0</v>
      </c>
      <c r="AG566" s="109">
        <f t="shared" si="69"/>
        <v>0</v>
      </c>
      <c r="AH566" s="11"/>
      <c r="AI566" s="110">
        <f t="shared" si="70"/>
        <v>0</v>
      </c>
      <c r="AJ566" s="111">
        <f t="shared" si="71"/>
        <v>1</v>
      </c>
      <c r="AK566" s="108">
        <f t="shared" si="72"/>
        <v>0</v>
      </c>
    </row>
    <row r="567" spans="1:37" x14ac:dyDescent="0.35">
      <c r="A567" s="130" t="s">
        <v>731</v>
      </c>
      <c r="B567" s="19" t="s">
        <v>732</v>
      </c>
      <c r="C567" s="101" t="s">
        <v>737</v>
      </c>
      <c r="D567" s="102" t="s">
        <v>738</v>
      </c>
      <c r="E567" s="103" t="str">
        <f t="shared" si="73"/>
        <v>U068T243</v>
      </c>
      <c r="F567" s="104" t="s">
        <v>342</v>
      </c>
      <c r="G567" s="105">
        <v>68</v>
      </c>
      <c r="H567" s="1"/>
      <c r="I567" s="107">
        <v>484.49</v>
      </c>
      <c r="J567" s="107">
        <v>39</v>
      </c>
      <c r="K567" s="108">
        <v>-21.06</v>
      </c>
      <c r="L567" s="107">
        <v>107.53</v>
      </c>
      <c r="M567" s="108">
        <v>38.71</v>
      </c>
      <c r="N567" s="107">
        <v>141.72</v>
      </c>
      <c r="O567" s="108">
        <v>55.260000000000005</v>
      </c>
      <c r="P567" s="107">
        <v>266.75</v>
      </c>
      <c r="Q567" s="108">
        <v>274.75</v>
      </c>
      <c r="R567" s="107">
        <v>0</v>
      </c>
      <c r="S567" s="108">
        <v>0</v>
      </c>
      <c r="T567" s="107">
        <v>0</v>
      </c>
      <c r="U567" s="108">
        <v>0</v>
      </c>
      <c r="V567" s="107">
        <v>0</v>
      </c>
      <c r="W567" s="108">
        <v>0</v>
      </c>
      <c r="X567" s="107">
        <v>0</v>
      </c>
      <c r="Y567" s="108">
        <v>0</v>
      </c>
      <c r="Z567" s="107">
        <v>0</v>
      </c>
      <c r="AA567" s="108">
        <v>0</v>
      </c>
      <c r="AB567" s="107">
        <v>0</v>
      </c>
      <c r="AC567" s="108">
        <v>0</v>
      </c>
      <c r="AD567" s="107">
        <f t="shared" si="66"/>
        <v>347.66</v>
      </c>
      <c r="AE567" s="108">
        <f t="shared" si="67"/>
        <v>832.15000000000009</v>
      </c>
      <c r="AF567" s="109">
        <f t="shared" si="68"/>
        <v>0</v>
      </c>
      <c r="AG567" s="109">
        <f t="shared" si="69"/>
        <v>0</v>
      </c>
      <c r="AH567" s="11"/>
      <c r="AI567" s="110">
        <f t="shared" si="70"/>
        <v>0</v>
      </c>
      <c r="AJ567" s="111">
        <f t="shared" si="71"/>
        <v>1</v>
      </c>
      <c r="AK567" s="108">
        <f t="shared" si="72"/>
        <v>0</v>
      </c>
    </row>
    <row r="568" spans="1:37" x14ac:dyDescent="0.35">
      <c r="A568" s="112" t="s">
        <v>737</v>
      </c>
      <c r="B568" s="113" t="s">
        <v>739</v>
      </c>
      <c r="C568" s="114" t="s">
        <v>737</v>
      </c>
      <c r="D568" s="115" t="s">
        <v>740</v>
      </c>
      <c r="E568" s="116" t="str">
        <f t="shared" si="73"/>
        <v>U068U068</v>
      </c>
      <c r="F568" s="117" t="s">
        <v>164</v>
      </c>
      <c r="G568" s="118">
        <v>68</v>
      </c>
      <c r="H568" s="1"/>
      <c r="I568" s="119">
        <v>0</v>
      </c>
      <c r="J568" s="119">
        <v>0</v>
      </c>
      <c r="K568" s="120">
        <v>0</v>
      </c>
      <c r="L568" s="119">
        <v>0</v>
      </c>
      <c r="M568" s="120">
        <v>0</v>
      </c>
      <c r="N568" s="119">
        <v>0</v>
      </c>
      <c r="O568" s="120">
        <v>0</v>
      </c>
      <c r="P568" s="119">
        <v>0</v>
      </c>
      <c r="Q568" s="120">
        <v>0</v>
      </c>
      <c r="R568" s="119">
        <v>0</v>
      </c>
      <c r="S568" s="120">
        <v>0</v>
      </c>
      <c r="T568" s="119">
        <v>0</v>
      </c>
      <c r="U568" s="120">
        <v>0</v>
      </c>
      <c r="V568" s="119">
        <v>0</v>
      </c>
      <c r="W568" s="120">
        <v>0</v>
      </c>
      <c r="X568" s="119">
        <v>0</v>
      </c>
      <c r="Y568" s="120">
        <v>0</v>
      </c>
      <c r="Z568" s="119">
        <v>0</v>
      </c>
      <c r="AA568" s="120">
        <v>0</v>
      </c>
      <c r="AB568" s="119">
        <v>0</v>
      </c>
      <c r="AC568" s="120">
        <v>0</v>
      </c>
      <c r="AD568" s="119">
        <f t="shared" si="66"/>
        <v>0</v>
      </c>
      <c r="AE568" s="120">
        <f t="shared" si="67"/>
        <v>0</v>
      </c>
      <c r="AF568" s="121">
        <f t="shared" si="68"/>
        <v>686.44</v>
      </c>
      <c r="AG568" s="121">
        <f t="shared" si="69"/>
        <v>1715.1200000000001</v>
      </c>
      <c r="AH568" s="11"/>
      <c r="AI568" s="122">
        <f t="shared" si="70"/>
        <v>0</v>
      </c>
      <c r="AJ568" s="122">
        <f t="shared" si="71"/>
        <v>0</v>
      </c>
      <c r="AK568" s="120">
        <f t="shared" si="72"/>
        <v>0</v>
      </c>
    </row>
    <row r="569" spans="1:37" x14ac:dyDescent="0.35">
      <c r="A569" s="13" t="s">
        <v>741</v>
      </c>
      <c r="B569" s="14" t="s">
        <v>742</v>
      </c>
      <c r="C569" s="92" t="s">
        <v>741</v>
      </c>
      <c r="D569" s="93" t="s">
        <v>742</v>
      </c>
      <c r="E569" s="94" t="str">
        <f t="shared" si="73"/>
        <v>T129T129</v>
      </c>
      <c r="F569" s="95" t="s">
        <v>164</v>
      </c>
      <c r="G569" s="96">
        <v>69</v>
      </c>
      <c r="H569" s="1"/>
      <c r="I569" s="82">
        <v>0</v>
      </c>
      <c r="J569" s="82">
        <v>0</v>
      </c>
      <c r="K569" s="83">
        <v>0</v>
      </c>
      <c r="L569" s="82">
        <v>0</v>
      </c>
      <c r="M569" s="83">
        <v>0</v>
      </c>
      <c r="N569" s="82">
        <v>0</v>
      </c>
      <c r="O569" s="83">
        <v>0</v>
      </c>
      <c r="P569" s="82">
        <v>0</v>
      </c>
      <c r="Q569" s="83">
        <v>0</v>
      </c>
      <c r="R569" s="82">
        <v>0</v>
      </c>
      <c r="S569" s="83">
        <v>0</v>
      </c>
      <c r="T569" s="82">
        <v>0</v>
      </c>
      <c r="U569" s="83">
        <v>0</v>
      </c>
      <c r="V569" s="82">
        <v>0</v>
      </c>
      <c r="W569" s="83">
        <v>0</v>
      </c>
      <c r="X569" s="82">
        <v>0</v>
      </c>
      <c r="Y569" s="83">
        <v>0</v>
      </c>
      <c r="Z569" s="82">
        <v>0</v>
      </c>
      <c r="AA569" s="83">
        <v>0</v>
      </c>
      <c r="AB569" s="82">
        <v>0</v>
      </c>
      <c r="AC569" s="83">
        <v>0</v>
      </c>
      <c r="AD569" s="82">
        <f t="shared" si="66"/>
        <v>0</v>
      </c>
      <c r="AE569" s="83">
        <f t="shared" si="67"/>
        <v>0</v>
      </c>
      <c r="AF569" s="97">
        <f t="shared" si="68"/>
        <v>0</v>
      </c>
      <c r="AG569" s="97">
        <f t="shared" si="69"/>
        <v>0</v>
      </c>
      <c r="AH569" s="11"/>
      <c r="AI569" s="84">
        <f t="shared" si="70"/>
        <v>1731.15</v>
      </c>
      <c r="AJ569" s="84">
        <f t="shared" si="71"/>
        <v>0</v>
      </c>
      <c r="AK569" s="98">
        <f t="shared" si="72"/>
        <v>1</v>
      </c>
    </row>
    <row r="570" spans="1:37" x14ac:dyDescent="0.35">
      <c r="A570" s="13" t="s">
        <v>743</v>
      </c>
      <c r="B570" s="14" t="s">
        <v>744</v>
      </c>
      <c r="C570" s="92" t="s">
        <v>743</v>
      </c>
      <c r="D570" s="93" t="s">
        <v>744</v>
      </c>
      <c r="E570" s="94" t="str">
        <f t="shared" si="73"/>
        <v>T170T170</v>
      </c>
      <c r="F570" s="95" t="s">
        <v>164</v>
      </c>
      <c r="G570" s="96">
        <v>69</v>
      </c>
      <c r="H570" s="1"/>
      <c r="I570" s="82">
        <v>0</v>
      </c>
      <c r="J570" s="82">
        <v>0</v>
      </c>
      <c r="K570" s="83">
        <v>0</v>
      </c>
      <c r="L570" s="82">
        <v>0</v>
      </c>
      <c r="M570" s="83">
        <v>0</v>
      </c>
      <c r="N570" s="82">
        <v>0</v>
      </c>
      <c r="O570" s="83">
        <v>0</v>
      </c>
      <c r="P570" s="82">
        <v>0</v>
      </c>
      <c r="Q570" s="83">
        <v>0</v>
      </c>
      <c r="R570" s="82">
        <v>0</v>
      </c>
      <c r="S570" s="83">
        <v>0</v>
      </c>
      <c r="T570" s="82">
        <v>0</v>
      </c>
      <c r="U570" s="83">
        <v>0</v>
      </c>
      <c r="V570" s="82">
        <v>0</v>
      </c>
      <c r="W570" s="83">
        <v>0</v>
      </c>
      <c r="X570" s="82">
        <v>0</v>
      </c>
      <c r="Y570" s="83">
        <v>0</v>
      </c>
      <c r="Z570" s="82">
        <v>0</v>
      </c>
      <c r="AA570" s="83">
        <v>0</v>
      </c>
      <c r="AB570" s="82">
        <v>0</v>
      </c>
      <c r="AC570" s="83">
        <v>0</v>
      </c>
      <c r="AD570" s="82">
        <f t="shared" si="66"/>
        <v>0</v>
      </c>
      <c r="AE570" s="83">
        <f t="shared" si="67"/>
        <v>0</v>
      </c>
      <c r="AF570" s="97">
        <f t="shared" si="68"/>
        <v>0</v>
      </c>
      <c r="AG570" s="97">
        <f t="shared" si="69"/>
        <v>0</v>
      </c>
      <c r="AH570" s="11"/>
      <c r="AI570" s="84">
        <f t="shared" si="70"/>
        <v>142.61000000000001</v>
      </c>
      <c r="AJ570" s="84">
        <f t="shared" si="71"/>
        <v>0</v>
      </c>
      <c r="AK570" s="98">
        <f t="shared" si="72"/>
        <v>1</v>
      </c>
    </row>
    <row r="571" spans="1:37" x14ac:dyDescent="0.35">
      <c r="A571" s="130" t="s">
        <v>741</v>
      </c>
      <c r="B571" s="19" t="s">
        <v>742</v>
      </c>
      <c r="C571" s="101" t="s">
        <v>745</v>
      </c>
      <c r="D571" s="102" t="s">
        <v>746</v>
      </c>
      <c r="E571" s="103" t="str">
        <f t="shared" si="73"/>
        <v>U071T129</v>
      </c>
      <c r="F571" s="104" t="s">
        <v>164</v>
      </c>
      <c r="G571" s="105">
        <v>69</v>
      </c>
      <c r="H571" s="1"/>
      <c r="I571" s="107">
        <v>1098.0500000000002</v>
      </c>
      <c r="J571" s="107">
        <v>81.13</v>
      </c>
      <c r="K571" s="108">
        <v>-43.809999999999995</v>
      </c>
      <c r="L571" s="107">
        <v>232.66000000000003</v>
      </c>
      <c r="M571" s="108">
        <v>83.75</v>
      </c>
      <c r="N571" s="107">
        <v>365.09000000000003</v>
      </c>
      <c r="O571" s="108">
        <v>142.38999999999999</v>
      </c>
      <c r="P571" s="107">
        <v>316.77000000000004</v>
      </c>
      <c r="Q571" s="108">
        <v>326.27</v>
      </c>
      <c r="R571" s="107">
        <v>50</v>
      </c>
      <c r="S571" s="108">
        <v>124.5</v>
      </c>
      <c r="T571" s="107">
        <v>0</v>
      </c>
      <c r="U571" s="108">
        <v>0</v>
      </c>
      <c r="V571" s="107">
        <v>0</v>
      </c>
      <c r="W571" s="108">
        <v>0</v>
      </c>
      <c r="X571" s="107">
        <v>0</v>
      </c>
      <c r="Y571" s="108">
        <v>0</v>
      </c>
      <c r="Z571" s="107">
        <v>0</v>
      </c>
      <c r="AA571" s="108">
        <v>0</v>
      </c>
      <c r="AB571" s="107">
        <v>0</v>
      </c>
      <c r="AC571" s="108">
        <v>0</v>
      </c>
      <c r="AD571" s="107">
        <f t="shared" si="66"/>
        <v>633.09999999999991</v>
      </c>
      <c r="AE571" s="108">
        <f t="shared" si="67"/>
        <v>1731.15</v>
      </c>
      <c r="AF571" s="109">
        <f t="shared" si="68"/>
        <v>0</v>
      </c>
      <c r="AG571" s="109">
        <f t="shared" si="69"/>
        <v>0</v>
      </c>
      <c r="AH571" s="11"/>
      <c r="AI571" s="110">
        <f t="shared" si="70"/>
        <v>0</v>
      </c>
      <c r="AJ571" s="111">
        <f t="shared" si="71"/>
        <v>1</v>
      </c>
      <c r="AK571" s="108">
        <f t="shared" si="72"/>
        <v>0</v>
      </c>
    </row>
    <row r="572" spans="1:37" x14ac:dyDescent="0.35">
      <c r="A572" s="130" t="s">
        <v>743</v>
      </c>
      <c r="B572" s="19" t="s">
        <v>744</v>
      </c>
      <c r="C572" s="101" t="s">
        <v>745</v>
      </c>
      <c r="D572" s="102" t="s">
        <v>746</v>
      </c>
      <c r="E572" s="103" t="str">
        <f t="shared" si="73"/>
        <v>U071T170</v>
      </c>
      <c r="F572" s="104" t="s">
        <v>164</v>
      </c>
      <c r="G572" s="105">
        <v>69</v>
      </c>
      <c r="H572" s="1"/>
      <c r="I572" s="107">
        <v>85.59</v>
      </c>
      <c r="J572" s="107">
        <v>4.33</v>
      </c>
      <c r="K572" s="108">
        <v>-2.34</v>
      </c>
      <c r="L572" s="107">
        <v>19.05</v>
      </c>
      <c r="M572" s="108">
        <v>6.86</v>
      </c>
      <c r="N572" s="107">
        <v>18.21</v>
      </c>
      <c r="O572" s="108">
        <v>7.11</v>
      </c>
      <c r="P572" s="107">
        <v>41.65</v>
      </c>
      <c r="Q572" s="108">
        <v>42.9</v>
      </c>
      <c r="R572" s="107">
        <v>1</v>
      </c>
      <c r="S572" s="108">
        <v>2.4900000000000002</v>
      </c>
      <c r="T572" s="107">
        <v>0</v>
      </c>
      <c r="U572" s="108">
        <v>0</v>
      </c>
      <c r="V572" s="107">
        <v>0</v>
      </c>
      <c r="W572" s="108">
        <v>0</v>
      </c>
      <c r="X572" s="107">
        <v>0</v>
      </c>
      <c r="Y572" s="108">
        <v>0</v>
      </c>
      <c r="Z572" s="107">
        <v>0</v>
      </c>
      <c r="AA572" s="108">
        <v>0</v>
      </c>
      <c r="AB572" s="107">
        <v>0</v>
      </c>
      <c r="AC572" s="108">
        <v>0</v>
      </c>
      <c r="AD572" s="107">
        <f t="shared" si="66"/>
        <v>57.02</v>
      </c>
      <c r="AE572" s="108">
        <f t="shared" si="67"/>
        <v>142.61000000000001</v>
      </c>
      <c r="AF572" s="109">
        <f t="shared" si="68"/>
        <v>0</v>
      </c>
      <c r="AG572" s="109">
        <f t="shared" si="69"/>
        <v>0</v>
      </c>
      <c r="AH572" s="11"/>
      <c r="AI572" s="110">
        <f t="shared" si="70"/>
        <v>0</v>
      </c>
      <c r="AJ572" s="111">
        <f t="shared" si="71"/>
        <v>1</v>
      </c>
      <c r="AK572" s="108">
        <f t="shared" si="72"/>
        <v>0</v>
      </c>
    </row>
    <row r="573" spans="1:37" x14ac:dyDescent="0.35">
      <c r="A573" s="112" t="s">
        <v>745</v>
      </c>
      <c r="B573" s="113" t="s">
        <v>746</v>
      </c>
      <c r="C573" s="114" t="s">
        <v>745</v>
      </c>
      <c r="D573" s="115" t="s">
        <v>747</v>
      </c>
      <c r="E573" s="116" t="str">
        <f t="shared" si="73"/>
        <v>U071U071</v>
      </c>
      <c r="F573" s="117" t="s">
        <v>164</v>
      </c>
      <c r="G573" s="118">
        <v>69</v>
      </c>
      <c r="H573" s="1"/>
      <c r="I573" s="119">
        <v>0</v>
      </c>
      <c r="J573" s="119">
        <v>0</v>
      </c>
      <c r="K573" s="120">
        <v>0</v>
      </c>
      <c r="L573" s="119">
        <v>0</v>
      </c>
      <c r="M573" s="120">
        <v>0</v>
      </c>
      <c r="N573" s="119">
        <v>0</v>
      </c>
      <c r="O573" s="120">
        <v>0</v>
      </c>
      <c r="P573" s="119">
        <v>0</v>
      </c>
      <c r="Q573" s="120">
        <v>0</v>
      </c>
      <c r="R573" s="119">
        <v>0</v>
      </c>
      <c r="S573" s="120">
        <v>0</v>
      </c>
      <c r="T573" s="119">
        <v>0</v>
      </c>
      <c r="U573" s="120">
        <v>0</v>
      </c>
      <c r="V573" s="119">
        <v>0</v>
      </c>
      <c r="W573" s="120">
        <v>0</v>
      </c>
      <c r="X573" s="119">
        <v>0</v>
      </c>
      <c r="Y573" s="120">
        <v>0</v>
      </c>
      <c r="Z573" s="119">
        <v>0</v>
      </c>
      <c r="AA573" s="120">
        <v>0</v>
      </c>
      <c r="AB573" s="119">
        <v>0</v>
      </c>
      <c r="AC573" s="120">
        <v>0</v>
      </c>
      <c r="AD573" s="119">
        <f t="shared" si="66"/>
        <v>0</v>
      </c>
      <c r="AE573" s="120">
        <f t="shared" si="67"/>
        <v>0</v>
      </c>
      <c r="AF573" s="121">
        <f t="shared" si="68"/>
        <v>690.11999999999989</v>
      </c>
      <c r="AG573" s="121">
        <f t="shared" si="69"/>
        <v>1873.7600000000002</v>
      </c>
      <c r="AH573" s="11"/>
      <c r="AI573" s="122">
        <f t="shared" si="70"/>
        <v>0</v>
      </c>
      <c r="AJ573" s="122">
        <f t="shared" si="71"/>
        <v>0</v>
      </c>
      <c r="AK573" s="120">
        <f t="shared" si="72"/>
        <v>0</v>
      </c>
    </row>
    <row r="574" spans="1:37" x14ac:dyDescent="0.35">
      <c r="A574" s="13" t="s">
        <v>748</v>
      </c>
      <c r="B574" s="14" t="s">
        <v>749</v>
      </c>
      <c r="C574" s="92" t="s">
        <v>748</v>
      </c>
      <c r="D574" s="93" t="s">
        <v>749</v>
      </c>
      <c r="E574" s="94" t="str">
        <f t="shared" si="73"/>
        <v>T112T112</v>
      </c>
      <c r="F574" s="95" t="s">
        <v>45</v>
      </c>
      <c r="G574" s="96">
        <v>70</v>
      </c>
      <c r="H574" s="1"/>
      <c r="I574" s="82">
        <v>186.92000000000002</v>
      </c>
      <c r="J574" s="82">
        <v>24</v>
      </c>
      <c r="K574" s="83">
        <v>-12.96</v>
      </c>
      <c r="L574" s="82">
        <v>35.840000000000003</v>
      </c>
      <c r="M574" s="83">
        <v>12.899999999999999</v>
      </c>
      <c r="N574" s="82">
        <v>63.58</v>
      </c>
      <c r="O574" s="83">
        <v>24.799999999999997</v>
      </c>
      <c r="P574" s="82">
        <v>65</v>
      </c>
      <c r="Q574" s="83">
        <v>66.95</v>
      </c>
      <c r="R574" s="82">
        <v>3</v>
      </c>
      <c r="S574" s="83">
        <v>7.47</v>
      </c>
      <c r="T574" s="82">
        <v>186.92000000000002</v>
      </c>
      <c r="U574" s="83">
        <v>28.04</v>
      </c>
      <c r="V574" s="82">
        <v>0</v>
      </c>
      <c r="W574" s="83">
        <v>0</v>
      </c>
      <c r="X574" s="82">
        <v>0</v>
      </c>
      <c r="Y574" s="83">
        <v>0</v>
      </c>
      <c r="Z574" s="82">
        <v>76</v>
      </c>
      <c r="AA574" s="83">
        <v>15.96</v>
      </c>
      <c r="AB574" s="82">
        <v>0</v>
      </c>
      <c r="AC574" s="83">
        <v>0</v>
      </c>
      <c r="AD574" s="82">
        <f t="shared" si="66"/>
        <v>143.16</v>
      </c>
      <c r="AE574" s="83">
        <f t="shared" si="67"/>
        <v>330.08000000000004</v>
      </c>
      <c r="AF574" s="97">
        <f t="shared" si="68"/>
        <v>143.16</v>
      </c>
      <c r="AG574" s="97">
        <f t="shared" si="69"/>
        <v>330.08000000000004</v>
      </c>
      <c r="AH574" s="11"/>
      <c r="AI574" s="84">
        <f t="shared" si="70"/>
        <v>330.08000000000004</v>
      </c>
      <c r="AJ574" s="124">
        <f t="shared" si="71"/>
        <v>1</v>
      </c>
      <c r="AK574" s="98">
        <f t="shared" si="72"/>
        <v>1</v>
      </c>
    </row>
    <row r="575" spans="1:37" x14ac:dyDescent="0.35">
      <c r="A575" s="176" t="s">
        <v>750</v>
      </c>
      <c r="B575" s="177" t="s">
        <v>751</v>
      </c>
      <c r="C575" s="178"/>
      <c r="D575" s="178"/>
      <c r="E575" s="179" t="s">
        <v>752</v>
      </c>
      <c r="F575" s="178"/>
      <c r="G575" s="178"/>
      <c r="H575" s="1"/>
      <c r="I575" s="180">
        <f t="shared" ref="I575:AF575" si="74">SUM(I17:I574)</f>
        <v>82460.260000000038</v>
      </c>
      <c r="J575" s="181">
        <f t="shared" si="74"/>
        <v>7726.9900000000007</v>
      </c>
      <c r="K575" s="182">
        <f t="shared" si="74"/>
        <v>-4172.6499999999996</v>
      </c>
      <c r="L575" s="181">
        <f t="shared" si="74"/>
        <v>17301.120000000003</v>
      </c>
      <c r="M575" s="182">
        <f t="shared" si="74"/>
        <v>6228.31</v>
      </c>
      <c r="N575" s="181">
        <f t="shared" si="74"/>
        <v>24477.670000000006</v>
      </c>
      <c r="O575" s="182">
        <f t="shared" si="74"/>
        <v>9547.7000000000044</v>
      </c>
      <c r="P575" s="181">
        <f t="shared" si="74"/>
        <v>36734.169999999991</v>
      </c>
      <c r="Q575" s="182">
        <f t="shared" si="74"/>
        <v>37836.28</v>
      </c>
      <c r="R575" s="181">
        <f>SUM(R17:R574)</f>
        <v>1943.3</v>
      </c>
      <c r="S575" s="182">
        <f>SUM(S17:S574)</f>
        <v>4838.8199999999943</v>
      </c>
      <c r="T575" s="181">
        <f t="shared" si="74"/>
        <v>9133.65</v>
      </c>
      <c r="U575" s="182">
        <f t="shared" si="74"/>
        <v>1370.1400000000006</v>
      </c>
      <c r="V575" s="181">
        <f t="shared" si="74"/>
        <v>16242.05</v>
      </c>
      <c r="W575" s="182">
        <f t="shared" si="74"/>
        <v>1949.0800000000011</v>
      </c>
      <c r="X575" s="181">
        <f t="shared" si="74"/>
        <v>16776.259999999998</v>
      </c>
      <c r="Y575" s="182">
        <f t="shared" si="74"/>
        <v>1174.3400000000001</v>
      </c>
      <c r="Z575" s="181">
        <f t="shared" si="74"/>
        <v>3399</v>
      </c>
      <c r="AA575" s="182">
        <f t="shared" si="74"/>
        <v>713.84000000000015</v>
      </c>
      <c r="AB575" s="181">
        <f t="shared" si="74"/>
        <v>8828.5</v>
      </c>
      <c r="AC575" s="182">
        <f t="shared" si="74"/>
        <v>617.99999999999977</v>
      </c>
      <c r="AD575" s="181">
        <f t="shared" si="74"/>
        <v>60103.860000000015</v>
      </c>
      <c r="AE575" s="182">
        <f t="shared" si="74"/>
        <v>142564.12000000011</v>
      </c>
      <c r="AF575" s="182">
        <f t="shared" si="74"/>
        <v>60103.860000000022</v>
      </c>
      <c r="AG575" s="182">
        <f>SUM(AG17:AG574)</f>
        <v>142564.12</v>
      </c>
      <c r="AI575" s="183">
        <f>SUM(AI17:AI574)</f>
        <v>142564.12000000014</v>
      </c>
      <c r="AJ575" s="183">
        <f>SUM(AJ17:AJ574)</f>
        <v>253.00000000000006</v>
      </c>
      <c r="AK575" s="184">
        <f>SUM(AK17:AK574)</f>
        <v>253</v>
      </c>
    </row>
    <row r="577" spans="33:35" x14ac:dyDescent="0.35">
      <c r="AI577" s="9"/>
    </row>
    <row r="578" spans="33:35" x14ac:dyDescent="0.35">
      <c r="AG578" s="11"/>
    </row>
  </sheetData>
  <conditionalFormatting sqref="A21:B24 A225:B228">
    <cfRule type="expression" dxfId="69" priority="68" stopIfTrue="1">
      <formula>#REF!=1</formula>
    </cfRule>
  </conditionalFormatting>
  <conditionalFormatting sqref="A31:B35">
    <cfRule type="expression" dxfId="68" priority="70" stopIfTrue="1">
      <formula>#REF!=1</formula>
    </cfRule>
  </conditionalFormatting>
  <conditionalFormatting sqref="A44:B50 A109:B109 A158:B161 A166:B166">
    <cfRule type="expression" dxfId="67" priority="69" stopIfTrue="1">
      <formula>#REF!=1</formula>
    </cfRule>
  </conditionalFormatting>
  <conditionalFormatting sqref="A58:B63">
    <cfRule type="expression" dxfId="66" priority="43" stopIfTrue="1">
      <formula>#REF!=1</formula>
    </cfRule>
  </conditionalFormatting>
  <conditionalFormatting sqref="A77:B80">
    <cfRule type="expression" dxfId="65" priority="42" stopIfTrue="1">
      <formula>#REF!=1</formula>
    </cfRule>
  </conditionalFormatting>
  <conditionalFormatting sqref="A94:B105">
    <cfRule type="expression" dxfId="64" priority="53" stopIfTrue="1">
      <formula>#REF!=1</formula>
    </cfRule>
  </conditionalFormatting>
  <conditionalFormatting sqref="A117:B124">
    <cfRule type="expression" dxfId="63" priority="63" stopIfTrue="1">
      <formula>#REF!=1</formula>
    </cfRule>
  </conditionalFormatting>
  <conditionalFormatting sqref="A130:B130">
    <cfRule type="expression" dxfId="62" priority="57" stopIfTrue="1">
      <formula>#REF!=1</formula>
    </cfRule>
  </conditionalFormatting>
  <conditionalFormatting sqref="A141:B141">
    <cfRule type="expression" dxfId="61" priority="66" stopIfTrue="1">
      <formula>#REF!=1</formula>
    </cfRule>
  </conditionalFormatting>
  <conditionalFormatting sqref="A147:B152">
    <cfRule type="expression" dxfId="60" priority="65" stopIfTrue="1">
      <formula>#REF!=1</formula>
    </cfRule>
  </conditionalFormatting>
  <conditionalFormatting sqref="A177:B179">
    <cfRule type="expression" dxfId="59" priority="46" stopIfTrue="1">
      <formula>#REF!=1</formula>
    </cfRule>
  </conditionalFormatting>
  <conditionalFormatting sqref="A181:B182">
    <cfRule type="expression" dxfId="58" priority="56" stopIfTrue="1">
      <formula>#REF!=1</formula>
    </cfRule>
  </conditionalFormatting>
  <conditionalFormatting sqref="A185:B196">
    <cfRule type="expression" dxfId="57" priority="41" stopIfTrue="1">
      <formula>#REF!=1</formula>
    </cfRule>
  </conditionalFormatting>
  <conditionalFormatting sqref="A208:B211">
    <cfRule type="expression" dxfId="56" priority="45" stopIfTrue="1">
      <formula>#REF!=1</formula>
    </cfRule>
  </conditionalFormatting>
  <conditionalFormatting sqref="A242:B248">
    <cfRule type="expression" dxfId="55" priority="40" stopIfTrue="1">
      <formula>#REF!=1</formula>
    </cfRule>
  </conditionalFormatting>
  <conditionalFormatting sqref="A250:B252">
    <cfRule type="expression" dxfId="54" priority="67" stopIfTrue="1">
      <formula>#REF!=1</formula>
    </cfRule>
  </conditionalFormatting>
  <conditionalFormatting sqref="A274:B275">
    <cfRule type="expression" dxfId="53" priority="62" stopIfTrue="1">
      <formula>#REF!=1</formula>
    </cfRule>
  </conditionalFormatting>
  <conditionalFormatting sqref="A277:B283">
    <cfRule type="expression" dxfId="52" priority="61" stopIfTrue="1">
      <formula>#REF!=1</formula>
    </cfRule>
  </conditionalFormatting>
  <conditionalFormatting sqref="A292:B295">
    <cfRule type="expression" dxfId="51" priority="44" stopIfTrue="1">
      <formula>#REF!=1</formula>
    </cfRule>
  </conditionalFormatting>
  <conditionalFormatting sqref="A297:B304">
    <cfRule type="expression" dxfId="50" priority="60" stopIfTrue="1">
      <formula>#REF!=1</formula>
    </cfRule>
  </conditionalFormatting>
  <conditionalFormatting sqref="A414:B423">
    <cfRule type="expression" dxfId="49" priority="36" stopIfTrue="1">
      <formula>#REF!=1</formula>
    </cfRule>
  </conditionalFormatting>
  <conditionalFormatting sqref="A427:B433">
    <cfRule type="expression" dxfId="48" priority="38" stopIfTrue="1">
      <formula>#REF!=1</formula>
    </cfRule>
  </conditionalFormatting>
  <conditionalFormatting sqref="A450:B456">
    <cfRule type="expression" dxfId="47" priority="35" stopIfTrue="1">
      <formula>#REF!=1</formula>
    </cfRule>
  </conditionalFormatting>
  <conditionalFormatting sqref="A460:B461">
    <cfRule type="expression" dxfId="46" priority="59" stopIfTrue="1">
      <formula>#REF!=1</formula>
    </cfRule>
  </conditionalFormatting>
  <conditionalFormatting sqref="A480:B482">
    <cfRule type="expression" dxfId="45" priority="34" stopIfTrue="1">
      <formula>#REF!=1</formula>
    </cfRule>
  </conditionalFormatting>
  <conditionalFormatting sqref="A496:B498">
    <cfRule type="expression" dxfId="44" priority="33" stopIfTrue="1">
      <formula>#REF!=1</formula>
    </cfRule>
  </conditionalFormatting>
  <conditionalFormatting sqref="A500:B501">
    <cfRule type="expression" dxfId="43" priority="54" stopIfTrue="1">
      <formula>#REF!=1</formula>
    </cfRule>
  </conditionalFormatting>
  <conditionalFormatting sqref="A510:B512 A514:B519">
    <cfRule type="expression" dxfId="42" priority="55" stopIfTrue="1">
      <formula>#REF!=1</formula>
    </cfRule>
  </conditionalFormatting>
  <conditionalFormatting sqref="A521:B523">
    <cfRule type="expression" dxfId="41" priority="3" stopIfTrue="1">
      <formula>#REF!=1</formula>
    </cfRule>
  </conditionalFormatting>
  <conditionalFormatting sqref="A535:B536">
    <cfRule type="expression" dxfId="40" priority="47" stopIfTrue="1">
      <formula>#REF!=1</formula>
    </cfRule>
  </conditionalFormatting>
  <conditionalFormatting sqref="A538:B540">
    <cfRule type="expression" dxfId="39" priority="48" stopIfTrue="1">
      <formula>#REF!=1</formula>
    </cfRule>
  </conditionalFormatting>
  <conditionalFormatting sqref="A544:B545">
    <cfRule type="expression" dxfId="38" priority="64" stopIfTrue="1">
      <formula>#REF!=1</formula>
    </cfRule>
  </conditionalFormatting>
  <conditionalFormatting sqref="A550:B557">
    <cfRule type="expression" dxfId="37" priority="49" stopIfTrue="1">
      <formula>#REF!=1</formula>
    </cfRule>
  </conditionalFormatting>
  <conditionalFormatting sqref="A559:B559">
    <cfRule type="expression" dxfId="36" priority="58" stopIfTrue="1">
      <formula>#REF!=1</formula>
    </cfRule>
  </conditionalFormatting>
  <conditionalFormatting sqref="A563:B564">
    <cfRule type="expression" dxfId="35" priority="50" stopIfTrue="1">
      <formula>#REF!=1</formula>
    </cfRule>
  </conditionalFormatting>
  <conditionalFormatting sqref="A566:B567">
    <cfRule type="expression" dxfId="34" priority="51" stopIfTrue="1">
      <formula>#REF!=1</formula>
    </cfRule>
  </conditionalFormatting>
  <conditionalFormatting sqref="A571:B572">
    <cfRule type="expression" dxfId="33" priority="52" stopIfTrue="1">
      <formula>#REF!=1</formula>
    </cfRule>
  </conditionalFormatting>
  <conditionalFormatting sqref="G425">
    <cfRule type="expression" dxfId="32" priority="39">
      <formula>$G425&lt;&gt;#REF!</formula>
    </cfRule>
  </conditionalFormatting>
  <conditionalFormatting sqref="G426">
    <cfRule type="expression" dxfId="31" priority="37">
      <formula>$G426&lt;&gt;#REF!</formula>
    </cfRule>
  </conditionalFormatting>
  <conditionalFormatting sqref="K2">
    <cfRule type="expression" dxfId="30" priority="31">
      <formula>#REF!=1</formula>
    </cfRule>
  </conditionalFormatting>
  <conditionalFormatting sqref="K3 K6">
    <cfRule type="expression" dxfId="29" priority="32">
      <formula>#REF!=2</formula>
    </cfRule>
  </conditionalFormatting>
  <conditionalFormatting sqref="M2">
    <cfRule type="expression" dxfId="28" priority="29">
      <formula>#REF!=1</formula>
    </cfRule>
  </conditionalFormatting>
  <conditionalFormatting sqref="M3">
    <cfRule type="expression" dxfId="27" priority="30">
      <formula>#REF!=2</formula>
    </cfRule>
  </conditionalFormatting>
  <conditionalFormatting sqref="M6">
    <cfRule type="expression" dxfId="26" priority="28">
      <formula>#REF!=2</formula>
    </cfRule>
  </conditionalFormatting>
  <conditionalFormatting sqref="O2">
    <cfRule type="expression" dxfId="25" priority="26">
      <formula>#REF!=1</formula>
    </cfRule>
  </conditionalFormatting>
  <conditionalFormatting sqref="O3">
    <cfRule type="expression" dxfId="24" priority="27">
      <formula>#REF!=2</formula>
    </cfRule>
  </conditionalFormatting>
  <conditionalFormatting sqref="O6">
    <cfRule type="expression" dxfId="23" priority="25">
      <formula>#REF!=2</formula>
    </cfRule>
  </conditionalFormatting>
  <conditionalFormatting sqref="Q2:S2">
    <cfRule type="expression" dxfId="22" priority="8">
      <formula>#REF!=1</formula>
    </cfRule>
  </conditionalFormatting>
  <conditionalFormatting sqref="Q3:S3">
    <cfRule type="expression" dxfId="21" priority="9">
      <formula>#REF!=2</formula>
    </cfRule>
  </conditionalFormatting>
  <conditionalFormatting sqref="Q6:S6">
    <cfRule type="expression" dxfId="20" priority="7">
      <formula>#REF!=2</formula>
    </cfRule>
  </conditionalFormatting>
  <conditionalFormatting sqref="U2">
    <cfRule type="expression" dxfId="19" priority="23">
      <formula>#REF!=1</formula>
    </cfRule>
  </conditionalFormatting>
  <conditionalFormatting sqref="U3">
    <cfRule type="expression" dxfId="18" priority="24">
      <formula>#REF!=2</formula>
    </cfRule>
  </conditionalFormatting>
  <conditionalFormatting sqref="U6">
    <cfRule type="expression" dxfId="17" priority="22">
      <formula>#REF!=2</formula>
    </cfRule>
  </conditionalFormatting>
  <conditionalFormatting sqref="W2">
    <cfRule type="expression" dxfId="16" priority="20">
      <formula>#REF!=1</formula>
    </cfRule>
  </conditionalFormatting>
  <conditionalFormatting sqref="W3">
    <cfRule type="expression" dxfId="15" priority="21">
      <formula>#REF!=2</formula>
    </cfRule>
  </conditionalFormatting>
  <conditionalFormatting sqref="W6">
    <cfRule type="expression" dxfId="14" priority="19">
      <formula>#REF!=2</formula>
    </cfRule>
  </conditionalFormatting>
  <conditionalFormatting sqref="Y2">
    <cfRule type="expression" dxfId="13" priority="17">
      <formula>#REF!=1</formula>
    </cfRule>
  </conditionalFormatting>
  <conditionalFormatting sqref="Y3">
    <cfRule type="expression" dxfId="12" priority="18">
      <formula>#REF!=2</formula>
    </cfRule>
  </conditionalFormatting>
  <conditionalFormatting sqref="Y6">
    <cfRule type="expression" dxfId="11" priority="16">
      <formula>#REF!=2</formula>
    </cfRule>
  </conditionalFormatting>
  <conditionalFormatting sqref="AA2">
    <cfRule type="expression" dxfId="10" priority="14">
      <formula>#REF!=1</formula>
    </cfRule>
  </conditionalFormatting>
  <conditionalFormatting sqref="AA3">
    <cfRule type="expression" dxfId="9" priority="15">
      <formula>#REF!=2</formula>
    </cfRule>
  </conditionalFormatting>
  <conditionalFormatting sqref="AA6">
    <cfRule type="expression" dxfId="8" priority="13">
      <formula>#REF!=2</formula>
    </cfRule>
  </conditionalFormatting>
  <conditionalFormatting sqref="AC2">
    <cfRule type="expression" dxfId="7" priority="11">
      <formula>#REF!=1</formula>
    </cfRule>
  </conditionalFormatting>
  <conditionalFormatting sqref="AC3">
    <cfRule type="expression" dxfId="6" priority="12">
      <formula>#REF!=2</formula>
    </cfRule>
  </conditionalFormatting>
  <conditionalFormatting sqref="AC6">
    <cfRule type="expression" dxfId="5" priority="10">
      <formula>#REF!=2</formula>
    </cfRule>
  </conditionalFormatting>
  <conditionalFormatting sqref="AE2:AG2">
    <cfRule type="expression" dxfId="4" priority="5">
      <formula>#REF!=1</formula>
    </cfRule>
  </conditionalFormatting>
  <conditionalFormatting sqref="AE3:AG3">
    <cfRule type="expression" dxfId="3" priority="6">
      <formula>#REF!=2</formula>
    </cfRule>
  </conditionalFormatting>
  <conditionalFormatting sqref="AE6:AG6">
    <cfRule type="expression" dxfId="2" priority="4">
      <formula>#REF!=2</formula>
    </cfRule>
  </conditionalFormatting>
  <conditionalFormatting sqref="AI3:AK3 AI6:AK6">
    <cfRule type="expression" dxfId="1" priority="2">
      <formula>#REF!=2</formula>
    </cfRule>
  </conditionalFormatting>
  <conditionalFormatting sqref="AK2">
    <cfRule type="expression" dxfId="0" priority="1">
      <formula>#REF!=1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71725F-CD6B-4820-B9D3-41B354989273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6CF1F-03BA-45CF-9CB0-C6DDDE259F8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FY26 Final v02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James, Brad</dc:creator>
  <cp:lastModifiedBy>BriggsCampbell, Jill</cp:lastModifiedBy>
  <dcterms:created xsi:type="dcterms:W3CDTF">2025-01-30T22:42:13Z</dcterms:created>
  <dcterms:modified xsi:type="dcterms:W3CDTF">2025-01-31T12:58:23Z</dcterms:modified>
</cp:coreProperties>
</file>