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07"/>
  <workbookPr/>
  <mc:AlternateContent xmlns:mc="http://schemas.openxmlformats.org/markup-compatibility/2006">
    <mc:Choice Requires="x15">
      <x15ac:absPath xmlns:x15ac="http://schemas.microsoft.com/office/spreadsheetml/2010/11/ac" url="C:\Users\niamh.odonoghue\OneDrive - State of Vermont\Financial &amp; Systems Analyst\Comparability\"/>
    </mc:Choice>
  </mc:AlternateContent>
  <xr:revisionPtr revIDLastSave="0" documentId="8_{013ACF0B-6046-4647-A4F8-0F6BFDEE33CF}" xr6:coauthVersionLast="47" xr6:coauthVersionMax="47" xr10:uidLastSave="{00000000-0000-0000-0000-000000000000}"/>
  <bookViews>
    <workbookView xWindow="28680" yWindow="-120" windowWidth="29040" windowHeight="15840" tabRatio="635" firstSheet="1" activeTab="1" xr2:uid="{492DAD10-C004-4193-AE4A-7EE2D19B65D5}"/>
  </bookViews>
  <sheets>
    <sheet name="Instructions" sheetId="10" r:id="rId1"/>
    <sheet name="Schools" sheetId="11" r:id="rId2"/>
    <sheet name="All Title I - FTE" sheetId="1" r:id="rId3"/>
    <sheet name="TI &amp; Non TI - FTE" sheetId="2" r:id="rId4"/>
    <sheet name="All Title I - Per Pupil" sheetId="3" r:id="rId5"/>
    <sheet name="TI &amp; Non TI - Per Pupil" sheetId="4" r:id="rId6"/>
    <sheet name="All Title I - FTE Groups" sheetId="6" r:id="rId7"/>
    <sheet name="TI &amp; Non TI - FTE Groups" sheetId="7" r:id="rId8"/>
    <sheet name="All Title I - Per Pupil Groups" sheetId="8" r:id="rId9"/>
    <sheet name="TI &amp; Non TI - Per Pupil Groups" sheetId="9" r:id="rId10"/>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4" l="1" a="1"/>
  <c r="B20" i="4" s="1"/>
  <c r="C20" i="4" a="1"/>
  <c r="C20" i="4" s="1"/>
  <c r="D20" i="4" a="1"/>
  <c r="D20" i="4" s="1"/>
  <c r="B21" i="4" a="1"/>
  <c r="B21" i="4" s="1"/>
  <c r="C21" i="4" a="1"/>
  <c r="C21" i="4"/>
  <c r="D21" i="4" a="1"/>
  <c r="D21" i="4"/>
  <c r="B22" i="4" a="1"/>
  <c r="B22" i="4" s="1"/>
  <c r="C22" i="4" a="1"/>
  <c r="C22" i="4" s="1"/>
  <c r="D22" i="4" a="1"/>
  <c r="D22" i="4" s="1"/>
  <c r="B23" i="4" a="1"/>
  <c r="B23" i="4" s="1"/>
  <c r="C23" i="4" a="1"/>
  <c r="C23" i="4"/>
  <c r="D23" i="4" a="1"/>
  <c r="D23" i="4"/>
  <c r="B24" i="4" a="1"/>
  <c r="B24" i="4" s="1"/>
  <c r="C24" i="4" a="1"/>
  <c r="C24" i="4" s="1"/>
  <c r="D24" i="4" a="1"/>
  <c r="D24" i="4" s="1"/>
  <c r="B25" i="4" a="1"/>
  <c r="B25" i="4" s="1"/>
  <c r="C25" i="4" a="1"/>
  <c r="C25" i="4"/>
  <c r="D25" i="4" a="1"/>
  <c r="D25" i="4"/>
  <c r="B26" i="4" a="1"/>
  <c r="B26" i="4" s="1"/>
  <c r="C26" i="4" a="1"/>
  <c r="C26" i="4" s="1"/>
  <c r="D26" i="4" a="1"/>
  <c r="D26" i="4" s="1"/>
  <c r="B27" i="4" a="1"/>
  <c r="B27" i="4" s="1"/>
  <c r="C27" i="4" a="1"/>
  <c r="C27" i="4"/>
  <c r="D27" i="4" a="1"/>
  <c r="D27" i="4"/>
  <c r="B28" i="4" a="1"/>
  <c r="B28" i="4" s="1"/>
  <c r="C28" i="4" a="1"/>
  <c r="C28" i="4" s="1"/>
  <c r="D28" i="4" a="1"/>
  <c r="D28" i="4" s="1"/>
  <c r="D19" i="4" a="1"/>
  <c r="D19" i="4" s="1"/>
  <c r="C19" i="4" a="1"/>
  <c r="C19" i="4" s="1"/>
  <c r="B19" i="4" a="1"/>
  <c r="B19" i="4" s="1"/>
  <c r="B6" i="4" a="1"/>
  <c r="B6" i="4" s="1"/>
  <c r="C6" i="4" a="1"/>
  <c r="C6" i="4" s="1"/>
  <c r="D6" i="4" a="1"/>
  <c r="D6" i="4" s="1"/>
  <c r="B7" i="4" a="1"/>
  <c r="B7" i="4" s="1"/>
  <c r="C7" i="4" a="1"/>
  <c r="C7" i="4" s="1"/>
  <c r="D7" i="4" a="1"/>
  <c r="D7" i="4" s="1"/>
  <c r="B8" i="4" a="1"/>
  <c r="B8" i="4" s="1"/>
  <c r="C8" i="4" a="1"/>
  <c r="C8" i="4" s="1"/>
  <c r="D8" i="4" a="1"/>
  <c r="D8" i="4" s="1"/>
  <c r="B9" i="4" a="1"/>
  <c r="B9" i="4" s="1"/>
  <c r="C9" i="4" a="1"/>
  <c r="C9" i="4" s="1"/>
  <c r="D9" i="4" a="1"/>
  <c r="D9" i="4" s="1"/>
  <c r="B10" i="4" a="1"/>
  <c r="B10" i="4" s="1"/>
  <c r="C10" i="4" a="1"/>
  <c r="C10" i="4" s="1"/>
  <c r="D10" i="4" a="1"/>
  <c r="D10" i="4" s="1"/>
  <c r="B11" i="4" a="1"/>
  <c r="B11" i="4" s="1"/>
  <c r="C11" i="4" a="1"/>
  <c r="C11" i="4" s="1"/>
  <c r="D11" i="4" a="1"/>
  <c r="D11" i="4" s="1"/>
  <c r="B12" i="4" a="1"/>
  <c r="B12" i="4" s="1"/>
  <c r="C12" i="4" a="1"/>
  <c r="C12" i="4" s="1"/>
  <c r="D12" i="4" a="1"/>
  <c r="D12" i="4" s="1"/>
  <c r="B13" i="4" a="1"/>
  <c r="B13" i="4" s="1"/>
  <c r="C13" i="4" a="1"/>
  <c r="C13" i="4" s="1"/>
  <c r="D13" i="4" a="1"/>
  <c r="D13" i="4" s="1"/>
  <c r="B14" i="4" a="1"/>
  <c r="B14" i="4" s="1"/>
  <c r="C14" i="4" a="1"/>
  <c r="C14" i="4" s="1"/>
  <c r="D14" i="4" a="1"/>
  <c r="D14" i="4" s="1"/>
  <c r="D5" i="4" a="1"/>
  <c r="D5" i="4" s="1"/>
  <c r="C5" i="4" a="1"/>
  <c r="C5" i="4" s="1"/>
  <c r="B5" i="4" a="1"/>
  <c r="B5" i="4" s="1"/>
  <c r="B6" i="3" a="1"/>
  <c r="B6" i="3" s="1"/>
  <c r="C6" i="3" a="1"/>
  <c r="C6" i="3" s="1"/>
  <c r="D6" i="3" a="1"/>
  <c r="D6" i="3" s="1"/>
  <c r="B7" i="3" a="1"/>
  <c r="B7" i="3" s="1"/>
  <c r="C7" i="3" a="1"/>
  <c r="C7" i="3" s="1"/>
  <c r="D7" i="3" a="1"/>
  <c r="D7" i="3" s="1"/>
  <c r="B8" i="3" a="1"/>
  <c r="B8" i="3" s="1"/>
  <c r="C8" i="3" a="1"/>
  <c r="C8" i="3" s="1"/>
  <c r="D8" i="3" a="1"/>
  <c r="D8" i="3" s="1"/>
  <c r="B9" i="3" a="1"/>
  <c r="B9" i="3" s="1"/>
  <c r="C9" i="3" a="1"/>
  <c r="C9" i="3" s="1"/>
  <c r="D9" i="3" a="1"/>
  <c r="D9" i="3" s="1"/>
  <c r="B10" i="3" a="1"/>
  <c r="B10" i="3" s="1"/>
  <c r="C10" i="3" a="1"/>
  <c r="C10" i="3" s="1"/>
  <c r="D10" i="3" a="1"/>
  <c r="D10" i="3" s="1"/>
  <c r="B11" i="3" a="1"/>
  <c r="B11" i="3" s="1"/>
  <c r="C11" i="3" a="1"/>
  <c r="C11" i="3" s="1"/>
  <c r="D11" i="3" a="1"/>
  <c r="D11" i="3" s="1"/>
  <c r="B12" i="3" a="1"/>
  <c r="B12" i="3" s="1"/>
  <c r="C12" i="3" a="1"/>
  <c r="C12" i="3" s="1"/>
  <c r="D12" i="3" a="1"/>
  <c r="D12" i="3" s="1"/>
  <c r="B13" i="3" a="1"/>
  <c r="B13" i="3" s="1"/>
  <c r="C13" i="3" a="1"/>
  <c r="C13" i="3" s="1"/>
  <c r="D13" i="3" a="1"/>
  <c r="D13" i="3" s="1"/>
  <c r="B14" i="3" a="1"/>
  <c r="B14" i="3" s="1"/>
  <c r="C14" i="3" a="1"/>
  <c r="C14" i="3" s="1"/>
  <c r="D14" i="3" a="1"/>
  <c r="D14" i="3" s="1"/>
  <c r="B15" i="3" a="1"/>
  <c r="B15" i="3" s="1"/>
  <c r="C15" i="3" a="1"/>
  <c r="C15" i="3" s="1"/>
  <c r="D15" i="3" a="1"/>
  <c r="D15" i="3" s="1"/>
  <c r="B16" i="3" a="1"/>
  <c r="B16" i="3" s="1"/>
  <c r="C16" i="3" a="1"/>
  <c r="C16" i="3" s="1"/>
  <c r="D16" i="3" a="1"/>
  <c r="D16" i="3" s="1"/>
  <c r="B17" i="3" a="1"/>
  <c r="B17" i="3" s="1"/>
  <c r="C17" i="3" a="1"/>
  <c r="C17" i="3" s="1"/>
  <c r="D17" i="3" a="1"/>
  <c r="D17" i="3" s="1"/>
  <c r="B18" i="3" a="1"/>
  <c r="B18" i="3" s="1"/>
  <c r="C18" i="3" a="1"/>
  <c r="C18" i="3" s="1"/>
  <c r="D18" i="3" a="1"/>
  <c r="D18" i="3" s="1"/>
  <c r="B19" i="3" a="1"/>
  <c r="B19" i="3" s="1"/>
  <c r="C19" i="3" a="1"/>
  <c r="C19" i="3" s="1"/>
  <c r="D19" i="3" a="1"/>
  <c r="D19" i="3" s="1"/>
  <c r="D5" i="3" a="1"/>
  <c r="D5" i="3" s="1"/>
  <c r="C5" i="3" a="1"/>
  <c r="C5" i="3" s="1"/>
  <c r="B5" i="3" a="1"/>
  <c r="B5" i="3" s="1"/>
  <c r="B21" i="2" a="1"/>
  <c r="B21" i="2" s="1"/>
  <c r="C21" i="2" a="1"/>
  <c r="C21" i="2" s="1"/>
  <c r="D21" i="2"/>
  <c r="E21" i="2"/>
  <c r="B22" i="2" a="1"/>
  <c r="B22" i="2" s="1"/>
  <c r="C22" i="2" a="1"/>
  <c r="C22" i="2" s="1"/>
  <c r="D22" i="2"/>
  <c r="E22" i="2"/>
  <c r="B23" i="2" a="1"/>
  <c r="B23" i="2" s="1"/>
  <c r="C23" i="2" a="1"/>
  <c r="C23" i="2" s="1"/>
  <c r="D23" i="2"/>
  <c r="E23" i="2"/>
  <c r="B24" i="2" a="1"/>
  <c r="B24" i="2" s="1"/>
  <c r="C24" i="2" a="1"/>
  <c r="C24" i="2" s="1"/>
  <c r="D24" i="2"/>
  <c r="E24" i="2"/>
  <c r="B25" i="2" a="1"/>
  <c r="B25" i="2" s="1"/>
  <c r="C25" i="2" a="1"/>
  <c r="C25" i="2" s="1"/>
  <c r="D25" i="2"/>
  <c r="E25" i="2"/>
  <c r="B26" i="2" a="1"/>
  <c r="B26" i="2" s="1"/>
  <c r="C26" i="2" a="1"/>
  <c r="C26" i="2" s="1"/>
  <c r="D26" i="2"/>
  <c r="E26" i="2"/>
  <c r="B27" i="2" a="1"/>
  <c r="B27" i="2" s="1"/>
  <c r="C27" i="2" a="1"/>
  <c r="C27" i="2" s="1"/>
  <c r="D27" i="2"/>
  <c r="E27" i="2"/>
  <c r="B28" i="2" a="1"/>
  <c r="B28" i="2" s="1"/>
  <c r="C28" i="2" a="1"/>
  <c r="C28" i="2" s="1"/>
  <c r="D28" i="2"/>
  <c r="E28" i="2"/>
  <c r="B29" i="2" a="1"/>
  <c r="B29" i="2" s="1"/>
  <c r="C29" i="2" a="1"/>
  <c r="C29" i="2" s="1"/>
  <c r="D29" i="2"/>
  <c r="E29" i="2"/>
  <c r="E20" i="2"/>
  <c r="D20" i="2"/>
  <c r="C20" i="2" a="1"/>
  <c r="C20" i="2" s="1"/>
  <c r="B20" i="2" a="1"/>
  <c r="B20" i="2" s="1"/>
  <c r="B6" i="2" a="1"/>
  <c r="B6" i="2" s="1"/>
  <c r="C6" i="2" a="1"/>
  <c r="C6" i="2" s="1"/>
  <c r="D6" i="2" a="1"/>
  <c r="D6" i="2" s="1"/>
  <c r="E6" i="2" a="1"/>
  <c r="E6" i="2" s="1"/>
  <c r="B7" i="2" a="1"/>
  <c r="B7" i="2" s="1"/>
  <c r="C7" i="2" a="1"/>
  <c r="C7" i="2" s="1"/>
  <c r="D7" i="2" a="1"/>
  <c r="D7" i="2" s="1"/>
  <c r="E7" i="2" a="1"/>
  <c r="E7" i="2" s="1"/>
  <c r="B8" i="2" a="1"/>
  <c r="B8" i="2" s="1"/>
  <c r="C8" i="2" a="1"/>
  <c r="C8" i="2" s="1"/>
  <c r="D8" i="2" a="1"/>
  <c r="D8" i="2" s="1"/>
  <c r="E8" i="2" a="1"/>
  <c r="E8" i="2" s="1"/>
  <c r="B9" i="2" a="1"/>
  <c r="B9" i="2" s="1"/>
  <c r="C9" i="2" a="1"/>
  <c r="C9" i="2" s="1"/>
  <c r="D9" i="2" a="1"/>
  <c r="D9" i="2" s="1"/>
  <c r="E9" i="2" a="1"/>
  <c r="E9" i="2" s="1"/>
  <c r="B10" i="2" a="1"/>
  <c r="B10" i="2" s="1"/>
  <c r="C10" i="2" a="1"/>
  <c r="C10" i="2" s="1"/>
  <c r="D10" i="2" a="1"/>
  <c r="D10" i="2" s="1"/>
  <c r="E10" i="2" a="1"/>
  <c r="E10" i="2" s="1"/>
  <c r="B11" i="2" a="1"/>
  <c r="B11" i="2" s="1"/>
  <c r="C11" i="2" a="1"/>
  <c r="C11" i="2" s="1"/>
  <c r="D11" i="2" a="1"/>
  <c r="D11" i="2" s="1"/>
  <c r="E11" i="2" a="1"/>
  <c r="E11" i="2" s="1"/>
  <c r="B12" i="2" a="1"/>
  <c r="B12" i="2" s="1"/>
  <c r="C12" i="2" a="1"/>
  <c r="C12" i="2" s="1"/>
  <c r="D12" i="2" a="1"/>
  <c r="D12" i="2" s="1"/>
  <c r="E12" i="2" a="1"/>
  <c r="E12" i="2" s="1"/>
  <c r="B13" i="2" a="1"/>
  <c r="B13" i="2" s="1"/>
  <c r="C13" i="2" a="1"/>
  <c r="C13" i="2" s="1"/>
  <c r="D13" i="2" a="1"/>
  <c r="D13" i="2" s="1"/>
  <c r="E13" i="2" a="1"/>
  <c r="E13" i="2" s="1"/>
  <c r="B14" i="2" a="1"/>
  <c r="B14" i="2" s="1"/>
  <c r="C14" i="2" a="1"/>
  <c r="C14" i="2" s="1"/>
  <c r="D14" i="2" a="1"/>
  <c r="D14" i="2" s="1"/>
  <c r="E14" i="2" a="1"/>
  <c r="E14" i="2" s="1"/>
  <c r="E5" i="2" a="1"/>
  <c r="E5" i="2" s="1"/>
  <c r="D5" i="2" a="1"/>
  <c r="D5" i="2" s="1"/>
  <c r="C5" i="2" a="1"/>
  <c r="C5" i="2" s="1"/>
  <c r="B5" i="2" a="1"/>
  <c r="B5" i="2" s="1"/>
  <c r="B5" i="1" a="1"/>
  <c r="B5" i="1" s="1"/>
  <c r="C5" i="1" a="1"/>
  <c r="C5" i="1" s="1"/>
  <c r="D5" i="1" a="1"/>
  <c r="D5" i="1" s="1"/>
  <c r="E5" i="1"/>
  <c r="B6" i="1" a="1"/>
  <c r="B6" i="1" s="1"/>
  <c r="C6" i="1" a="1"/>
  <c r="C6" i="1" s="1"/>
  <c r="D6" i="1" a="1"/>
  <c r="D6" i="1" s="1"/>
  <c r="E6" i="1"/>
  <c r="B7" i="1" a="1"/>
  <c r="B7" i="1" s="1"/>
  <c r="C7" i="1" a="1"/>
  <c r="C7" i="1" s="1"/>
  <c r="D7" i="1" a="1"/>
  <c r="D7" i="1" s="1"/>
  <c r="E7" i="1"/>
  <c r="B8" i="1" a="1"/>
  <c r="B8" i="1" s="1"/>
  <c r="C8" i="1" a="1"/>
  <c r="C8" i="1" s="1"/>
  <c r="D8" i="1" a="1"/>
  <c r="D8" i="1" s="1"/>
  <c r="E8" i="1"/>
  <c r="B9" i="1" a="1"/>
  <c r="B9" i="1" s="1"/>
  <c r="C9" i="1" a="1"/>
  <c r="C9" i="1" s="1"/>
  <c r="D9" i="1" a="1"/>
  <c r="D9" i="1" s="1"/>
  <c r="E9" i="1"/>
  <c r="B10" i="1" a="1"/>
  <c r="B10" i="1" s="1"/>
  <c r="C10" i="1" a="1"/>
  <c r="C10" i="1" s="1"/>
  <c r="D10" i="1" a="1"/>
  <c r="D10" i="1" s="1"/>
  <c r="E10" i="1"/>
  <c r="B11" i="1" a="1"/>
  <c r="B11" i="1" s="1"/>
  <c r="C11" i="1" a="1"/>
  <c r="C11" i="1" s="1"/>
  <c r="D11" i="1" a="1"/>
  <c r="D11" i="1" s="1"/>
  <c r="E11" i="1"/>
  <c r="B12" i="1" a="1"/>
  <c r="B12" i="1" s="1"/>
  <c r="C12" i="1" a="1"/>
  <c r="C12" i="1" s="1"/>
  <c r="D12" i="1" a="1"/>
  <c r="D12" i="1" s="1"/>
  <c r="E12" i="1"/>
  <c r="B13" i="1" a="1"/>
  <c r="B13" i="1" s="1"/>
  <c r="C13" i="1" a="1"/>
  <c r="C13" i="1" s="1"/>
  <c r="D13" i="1" a="1"/>
  <c r="D13" i="1" s="1"/>
  <c r="E13" i="1"/>
  <c r="B14" i="1" a="1"/>
  <c r="B14" i="1" s="1"/>
  <c r="C14" i="1" a="1"/>
  <c r="C14" i="1" s="1"/>
  <c r="D14" i="1" a="1"/>
  <c r="D14" i="1" s="1"/>
  <c r="E14" i="1"/>
  <c r="B15" i="1" a="1"/>
  <c r="B15" i="1" s="1"/>
  <c r="C15" i="1" a="1"/>
  <c r="C15" i="1" s="1"/>
  <c r="D15" i="1" a="1"/>
  <c r="D15" i="1" s="1"/>
  <c r="E15" i="1"/>
  <c r="B16" i="1" a="1"/>
  <c r="B16" i="1" s="1"/>
  <c r="C16" i="1" a="1"/>
  <c r="C16" i="1" s="1"/>
  <c r="D16" i="1" a="1"/>
  <c r="D16" i="1" s="1"/>
  <c r="E16" i="1"/>
  <c r="B17" i="1" a="1"/>
  <c r="B17" i="1" s="1"/>
  <c r="C17" i="1" a="1"/>
  <c r="C17" i="1" s="1"/>
  <c r="D17" i="1" a="1"/>
  <c r="D17" i="1" s="1"/>
  <c r="E17" i="1"/>
  <c r="B18" i="1" a="1"/>
  <c r="B18" i="1" s="1"/>
  <c r="C18" i="1" a="1"/>
  <c r="C18" i="1" s="1"/>
  <c r="D18" i="1" a="1"/>
  <c r="D18" i="1" s="1"/>
  <c r="E18" i="1"/>
  <c r="E4" i="1"/>
  <c r="D4" i="1" a="1"/>
  <c r="D4" i="1" s="1"/>
  <c r="C4" i="1" a="1"/>
  <c r="C4" i="1" s="1"/>
  <c r="B4" i="1" a="1"/>
  <c r="B4" i="1" s="1"/>
  <c r="G28" i="11" a="1"/>
  <c r="G28" i="11" s="1"/>
  <c r="G29" i="11" a="1"/>
  <c r="G29" i="11" s="1"/>
  <c r="G30" i="11" a="1"/>
  <c r="G30" i="11" s="1"/>
  <c r="G31" i="11" a="1"/>
  <c r="G31" i="11" s="1"/>
  <c r="G32" i="11" a="1"/>
  <c r="G32" i="11"/>
  <c r="G33" i="11" a="1"/>
  <c r="G33" i="11"/>
  <c r="G34" i="11" a="1"/>
  <c r="G34" i="11" s="1"/>
  <c r="G35" i="11" a="1"/>
  <c r="G35" i="11" s="1"/>
  <c r="G36" i="11" a="1"/>
  <c r="G36" i="11" s="1"/>
  <c r="G37" i="11" a="1"/>
  <c r="G37" i="11" s="1"/>
  <c r="G38" i="11" a="1"/>
  <c r="G38" i="11"/>
  <c r="G39" i="11" a="1"/>
  <c r="G39" i="11"/>
  <c r="G40" i="11" a="1"/>
  <c r="G40" i="11" s="1"/>
  <c r="G41" i="11" a="1"/>
  <c r="G41" i="11" s="1"/>
  <c r="G27" i="11" a="1"/>
  <c r="G27" i="11" s="1"/>
  <c r="G10" i="11" a="1"/>
  <c r="G10" i="11" s="1"/>
  <c r="G11" i="11" a="1"/>
  <c r="G11" i="11" s="1"/>
  <c r="G12" i="11" a="1"/>
  <c r="G12" i="11" s="1"/>
  <c r="G13" i="11" a="1"/>
  <c r="G13" i="11"/>
  <c r="G14" i="11" a="1"/>
  <c r="G14" i="11"/>
  <c r="G15" i="11" a="1"/>
  <c r="G15" i="11"/>
  <c r="G16" i="11" a="1"/>
  <c r="G16" i="11" s="1"/>
  <c r="G17" i="11" a="1"/>
  <c r="G17" i="11" s="1"/>
  <c r="G18" i="11" a="1"/>
  <c r="G18" i="11" s="1"/>
  <c r="G19" i="11" a="1"/>
  <c r="G19" i="11"/>
  <c r="G20" i="11" a="1"/>
  <c r="G20" i="11"/>
  <c r="G21" i="11" a="1"/>
  <c r="G21" i="11"/>
  <c r="G22" i="11" a="1"/>
  <c r="G22" i="11" s="1"/>
  <c r="G23" i="11" a="1"/>
  <c r="G23" i="11" s="1"/>
  <c r="G9" i="11" a="1"/>
  <c r="G9" i="11" s="1"/>
  <c r="F96" i="6"/>
  <c r="E96" i="6"/>
  <c r="E36" i="6"/>
  <c r="F36" i="6"/>
  <c r="D28" i="9"/>
  <c r="E28" i="9"/>
  <c r="D57" i="9"/>
  <c r="E57" i="9"/>
  <c r="D86" i="9"/>
  <c r="E86" i="9"/>
  <c r="F77" i="9"/>
  <c r="F78" i="9"/>
  <c r="F79" i="9"/>
  <c r="F80" i="9"/>
  <c r="F81" i="9"/>
  <c r="F82" i="9"/>
  <c r="F83" i="9"/>
  <c r="F84" i="9"/>
  <c r="F85" i="9"/>
  <c r="F65" i="9"/>
  <c r="F66" i="9"/>
  <c r="F67" i="9"/>
  <c r="F68" i="9"/>
  <c r="F69" i="9"/>
  <c r="F70" i="9"/>
  <c r="F71" i="9"/>
  <c r="F72" i="9"/>
  <c r="F73" i="9"/>
  <c r="F19" i="9"/>
  <c r="F20" i="9"/>
  <c r="F21" i="9"/>
  <c r="F22" i="9"/>
  <c r="F23" i="9"/>
  <c r="F24" i="9"/>
  <c r="F25" i="9"/>
  <c r="F26" i="9"/>
  <c r="F27" i="9"/>
  <c r="F48" i="9"/>
  <c r="F49" i="9"/>
  <c r="F50" i="9"/>
  <c r="F51" i="9"/>
  <c r="F52" i="9"/>
  <c r="F53" i="9"/>
  <c r="F54" i="9"/>
  <c r="F55" i="9"/>
  <c r="F56" i="9"/>
  <c r="F36" i="9"/>
  <c r="F37" i="9"/>
  <c r="F38" i="9"/>
  <c r="F39" i="9"/>
  <c r="F40" i="9"/>
  <c r="F41" i="9"/>
  <c r="F42" i="9"/>
  <c r="F43" i="9"/>
  <c r="F44" i="9"/>
  <c r="F7" i="9"/>
  <c r="F8" i="9"/>
  <c r="F9" i="9"/>
  <c r="F10" i="9"/>
  <c r="F11" i="9"/>
  <c r="F12" i="9"/>
  <c r="F13" i="9"/>
  <c r="F14" i="9"/>
  <c r="F15" i="9"/>
  <c r="F87" i="8"/>
  <c r="F88" i="8"/>
  <c r="F89" i="8"/>
  <c r="F90" i="8"/>
  <c r="F91" i="8"/>
  <c r="F92" i="8"/>
  <c r="F93" i="8"/>
  <c r="F94" i="8"/>
  <c r="F95" i="8"/>
  <c r="D76" i="8"/>
  <c r="E76" i="8"/>
  <c r="F67" i="8"/>
  <c r="F68" i="8"/>
  <c r="F69" i="8"/>
  <c r="F70" i="8"/>
  <c r="F71" i="8"/>
  <c r="F72" i="8"/>
  <c r="F73" i="8"/>
  <c r="F74" i="8"/>
  <c r="F75" i="8"/>
  <c r="D56" i="8"/>
  <c r="E56" i="8"/>
  <c r="F47" i="8"/>
  <c r="F48" i="8"/>
  <c r="F49" i="8"/>
  <c r="F50" i="8"/>
  <c r="F51" i="8"/>
  <c r="F52" i="8"/>
  <c r="F53" i="8"/>
  <c r="F54" i="8"/>
  <c r="F55" i="8"/>
  <c r="D36" i="8"/>
  <c r="E36" i="8"/>
  <c r="F27" i="8"/>
  <c r="F28" i="8"/>
  <c r="F29" i="8"/>
  <c r="F30" i="8"/>
  <c r="F31" i="8"/>
  <c r="F32" i="8"/>
  <c r="F33" i="8"/>
  <c r="F34" i="8"/>
  <c r="F35" i="8"/>
  <c r="D16" i="8"/>
  <c r="E16" i="8"/>
  <c r="F7" i="8"/>
  <c r="F8" i="8"/>
  <c r="F9" i="8"/>
  <c r="F10" i="8"/>
  <c r="F11" i="8"/>
  <c r="F12" i="8"/>
  <c r="F13" i="8"/>
  <c r="F14" i="8"/>
  <c r="F15" i="8"/>
  <c r="E16" i="7"/>
  <c r="F16" i="7"/>
  <c r="G7" i="7"/>
  <c r="G8" i="7"/>
  <c r="G9" i="7"/>
  <c r="G10" i="7"/>
  <c r="G11" i="7"/>
  <c r="G12" i="7"/>
  <c r="G13" i="7"/>
  <c r="G14" i="7"/>
  <c r="G15" i="7"/>
  <c r="G20" i="7"/>
  <c r="G21" i="7"/>
  <c r="G22" i="7"/>
  <c r="G23" i="7"/>
  <c r="G24" i="7"/>
  <c r="G25" i="7"/>
  <c r="G26" i="7"/>
  <c r="G27" i="7"/>
  <c r="G28" i="7"/>
  <c r="E59" i="7"/>
  <c r="F46" i="7"/>
  <c r="G37" i="7"/>
  <c r="G38" i="7"/>
  <c r="G39" i="7"/>
  <c r="G40" i="7"/>
  <c r="G41" i="7"/>
  <c r="G42" i="7"/>
  <c r="G43" i="7"/>
  <c r="G44" i="7"/>
  <c r="G45" i="7"/>
  <c r="G50" i="7"/>
  <c r="G51" i="7"/>
  <c r="G52" i="7"/>
  <c r="G53" i="7"/>
  <c r="G54" i="7"/>
  <c r="G55" i="7"/>
  <c r="G56" i="7"/>
  <c r="G57" i="7"/>
  <c r="G58" i="7"/>
  <c r="E76" i="7"/>
  <c r="F76" i="7"/>
  <c r="G67" i="7"/>
  <c r="G68" i="7"/>
  <c r="G69" i="7"/>
  <c r="G70" i="7"/>
  <c r="G71" i="7"/>
  <c r="G72" i="7"/>
  <c r="G73" i="7"/>
  <c r="G74" i="7"/>
  <c r="G75" i="7"/>
  <c r="E89" i="7"/>
  <c r="F89" i="7"/>
  <c r="G80" i="7"/>
  <c r="G81" i="7"/>
  <c r="G82" i="7"/>
  <c r="G83" i="7"/>
  <c r="G84" i="7"/>
  <c r="G85" i="7"/>
  <c r="G86" i="7"/>
  <c r="G87" i="7"/>
  <c r="G88" i="7"/>
  <c r="G86" i="6"/>
  <c r="G87" i="6"/>
  <c r="G88" i="6"/>
  <c r="G89" i="6"/>
  <c r="G90" i="6"/>
  <c r="G91" i="6"/>
  <c r="E76" i="6"/>
  <c r="F76" i="6"/>
  <c r="G66" i="6"/>
  <c r="G67" i="6"/>
  <c r="G68" i="6"/>
  <c r="G69" i="6"/>
  <c r="G70" i="6"/>
  <c r="E56" i="6"/>
  <c r="F56" i="6"/>
  <c r="G46" i="6"/>
  <c r="G47" i="6"/>
  <c r="G48" i="6"/>
  <c r="G49" i="6"/>
  <c r="G50" i="6"/>
  <c r="G26" i="6"/>
  <c r="G27" i="6"/>
  <c r="G28" i="6"/>
  <c r="G29" i="6"/>
  <c r="G30" i="6"/>
  <c r="E16" i="6"/>
  <c r="F16" i="6"/>
  <c r="G6" i="6"/>
  <c r="G7" i="6"/>
  <c r="G8" i="6"/>
  <c r="G9" i="6"/>
  <c r="G10" i="6"/>
  <c r="G11" i="6"/>
  <c r="G14" i="6"/>
  <c r="F76" i="9"/>
  <c r="F64" i="9"/>
  <c r="F47" i="9"/>
  <c r="F35" i="9"/>
  <c r="G79" i="7"/>
  <c r="G66" i="7"/>
  <c r="F59" i="7"/>
  <c r="G49" i="7"/>
  <c r="E46" i="7"/>
  <c r="G36" i="7"/>
  <c r="F9" i="2" l="1"/>
  <c r="F6" i="2"/>
  <c r="F13" i="2"/>
  <c r="F14" i="2"/>
  <c r="F11" i="2"/>
  <c r="F8" i="2"/>
  <c r="F10" i="2"/>
  <c r="F7" i="2"/>
  <c r="F12" i="2"/>
  <c r="E12" i="3"/>
  <c r="E15" i="3"/>
  <c r="E11" i="3"/>
  <c r="E13" i="3"/>
  <c r="E16" i="3"/>
  <c r="E6" i="3"/>
  <c r="E10" i="3"/>
  <c r="E9" i="3"/>
  <c r="E14" i="3"/>
  <c r="E8" i="3"/>
  <c r="E19" i="3"/>
  <c r="E17" i="3"/>
  <c r="E18" i="3"/>
  <c r="E7" i="3"/>
  <c r="F9" i="1"/>
  <c r="F7" i="1"/>
  <c r="F57" i="9"/>
  <c r="F58" i="9" s="1"/>
  <c r="G36" i="9" s="1" a="1"/>
  <c r="G36" i="9" s="1"/>
  <c r="F86" i="9"/>
  <c r="F87" i="9" s="1"/>
  <c r="G72" i="9" s="1" a="1"/>
  <c r="G72" i="9" s="1"/>
  <c r="G59" i="7"/>
  <c r="G60" i="7" s="1"/>
  <c r="G76" i="7"/>
  <c r="G89" i="7"/>
  <c r="G90" i="7" s="1"/>
  <c r="G46" i="7"/>
  <c r="G16" i="6"/>
  <c r="F5" i="1" l="1"/>
  <c r="E19" i="1"/>
  <c r="D19" i="1"/>
  <c r="F4" i="1"/>
  <c r="F8" i="1"/>
  <c r="F6" i="1"/>
  <c r="G68" i="9" a="1"/>
  <c r="G68" i="9" s="1"/>
  <c r="G69" i="9" a="1"/>
  <c r="G69" i="9" s="1"/>
  <c r="G70" i="9" a="1"/>
  <c r="G70" i="9" s="1"/>
  <c r="G67" i="9" a="1"/>
  <c r="G67" i="9" s="1"/>
  <c r="G71" i="9" a="1"/>
  <c r="G71" i="9" s="1"/>
  <c r="G64" i="9" a="1"/>
  <c r="G64" i="9" s="1"/>
  <c r="G73" i="9" a="1"/>
  <c r="G73" i="9" s="1"/>
  <c r="G65" i="9" a="1"/>
  <c r="G65" i="9" s="1"/>
  <c r="G66" i="9" a="1"/>
  <c r="G66" i="9" s="1"/>
  <c r="G44" i="9" a="1"/>
  <c r="G44" i="9" s="1"/>
  <c r="G42" i="9" a="1"/>
  <c r="G42" i="9" s="1"/>
  <c r="G38" i="9" a="1"/>
  <c r="G38" i="9" s="1"/>
  <c r="G41" i="9" a="1"/>
  <c r="G41" i="9" s="1"/>
  <c r="G37" i="9" a="1"/>
  <c r="G37" i="9" s="1"/>
  <c r="G40" i="9" a="1"/>
  <c r="G40" i="9" s="1"/>
  <c r="G43" i="9" a="1"/>
  <c r="G43" i="9" s="1"/>
  <c r="G39" i="9" a="1"/>
  <c r="G39" i="9" s="1"/>
  <c r="G35" i="9" a="1"/>
  <c r="G35" i="9" s="1"/>
  <c r="H39" i="7" a="1"/>
  <c r="H39" i="7" s="1"/>
  <c r="H41" i="7" a="1"/>
  <c r="H41" i="7" s="1"/>
  <c r="H36" i="7" a="1"/>
  <c r="H36" i="7" s="1"/>
  <c r="H37" i="7" a="1"/>
  <c r="H37" i="7" s="1"/>
  <c r="H38" i="7" a="1"/>
  <c r="H38" i="7" s="1"/>
  <c r="H42" i="7" a="1"/>
  <c r="H42" i="7" s="1"/>
  <c r="H43" i="7" a="1"/>
  <c r="H43" i="7" s="1"/>
  <c r="H45" i="7" a="1"/>
  <c r="H45" i="7" s="1"/>
  <c r="H40" i="7" a="1"/>
  <c r="H40" i="7" s="1"/>
  <c r="H44" i="7" a="1"/>
  <c r="H44" i="7" s="1"/>
  <c r="H69" i="7" a="1"/>
  <c r="H69" i="7" s="1"/>
  <c r="H70" i="7" a="1"/>
  <c r="H70" i="7" s="1"/>
  <c r="H71" i="7" a="1"/>
  <c r="H71" i="7" s="1"/>
  <c r="H72" i="7" a="1"/>
  <c r="H72" i="7" s="1"/>
  <c r="H73" i="7" a="1"/>
  <c r="H73" i="7" s="1"/>
  <c r="H74" i="7" a="1"/>
  <c r="H74" i="7" s="1"/>
  <c r="H75" i="7" a="1"/>
  <c r="H75" i="7" s="1"/>
  <c r="H68" i="7" a="1"/>
  <c r="H68" i="7" s="1"/>
  <c r="H66" i="7" a="1"/>
  <c r="H66" i="7" s="1"/>
  <c r="H67" i="7" a="1"/>
  <c r="H67" i="7" s="1"/>
  <c r="F13" i="1"/>
  <c r="E96" i="8"/>
  <c r="D96" i="8"/>
  <c r="F86" i="8"/>
  <c r="F66" i="8"/>
  <c r="F46" i="8"/>
  <c r="F26" i="8"/>
  <c r="G95" i="6"/>
  <c r="G94" i="6"/>
  <c r="G93" i="6"/>
  <c r="G92" i="6"/>
  <c r="G76" i="6"/>
  <c r="E79" i="6" s="1"/>
  <c r="G75" i="6"/>
  <c r="G74" i="6"/>
  <c r="G73" i="6"/>
  <c r="G72" i="6"/>
  <c r="G71" i="6"/>
  <c r="G56" i="6"/>
  <c r="G55" i="6"/>
  <c r="G54" i="6"/>
  <c r="G53" i="6"/>
  <c r="G52" i="6"/>
  <c r="G51" i="6"/>
  <c r="G35" i="6"/>
  <c r="G34" i="6"/>
  <c r="G33" i="6"/>
  <c r="G32" i="6"/>
  <c r="G31" i="6"/>
  <c r="F18" i="9"/>
  <c r="F6" i="9"/>
  <c r="F6" i="8"/>
  <c r="F29" i="7"/>
  <c r="E29" i="7"/>
  <c r="G19" i="7"/>
  <c r="G6" i="7"/>
  <c r="G15" i="6"/>
  <c r="G13" i="6"/>
  <c r="G12" i="6"/>
  <c r="D29" i="4"/>
  <c r="C29" i="4"/>
  <c r="E28" i="4"/>
  <c r="E27" i="4"/>
  <c r="E26" i="4"/>
  <c r="E25" i="4"/>
  <c r="E24" i="4"/>
  <c r="E23" i="4"/>
  <c r="E22" i="4"/>
  <c r="E21" i="4"/>
  <c r="E20" i="4"/>
  <c r="E19" i="4"/>
  <c r="E14" i="4"/>
  <c r="E13" i="4"/>
  <c r="E12" i="4"/>
  <c r="E11" i="4"/>
  <c r="E10" i="4"/>
  <c r="E9" i="4"/>
  <c r="E8" i="4"/>
  <c r="E7" i="4"/>
  <c r="E6" i="4"/>
  <c r="E5" i="4"/>
  <c r="E5" i="3"/>
  <c r="D20" i="3"/>
  <c r="C20" i="3"/>
  <c r="E30" i="2"/>
  <c r="D30" i="2"/>
  <c r="F29" i="2"/>
  <c r="F28" i="2"/>
  <c r="F27" i="2"/>
  <c r="F26" i="2"/>
  <c r="F25" i="2"/>
  <c r="F24" i="2"/>
  <c r="F23" i="2"/>
  <c r="F22" i="2"/>
  <c r="F21" i="2"/>
  <c r="F20" i="2"/>
  <c r="E15" i="2"/>
  <c r="D15" i="2"/>
  <c r="F5" i="2"/>
  <c r="F10" i="1"/>
  <c r="F11" i="1"/>
  <c r="F12" i="1"/>
  <c r="F14" i="1"/>
  <c r="F15" i="1"/>
  <c r="F16" i="1"/>
  <c r="F17" i="1"/>
  <c r="F18" i="1"/>
  <c r="F30" i="2" l="1"/>
  <c r="F31" i="2" s="1"/>
  <c r="G13" i="2" s="1" a="1"/>
  <c r="G13" i="2" s="1"/>
  <c r="F56" i="8"/>
  <c r="E59" i="8" s="1"/>
  <c r="F96" i="8"/>
  <c r="E100" i="8" s="1"/>
  <c r="G29" i="7"/>
  <c r="G30" i="7" s="1"/>
  <c r="G36" i="6"/>
  <c r="E39" i="6" s="1"/>
  <c r="G16" i="7"/>
  <c r="F76" i="8"/>
  <c r="F36" i="8"/>
  <c r="E80" i="6"/>
  <c r="H75" i="6" s="1" a="1"/>
  <c r="H75" i="6" s="1"/>
  <c r="E59" i="6"/>
  <c r="E60" i="6"/>
  <c r="G96" i="6"/>
  <c r="F28" i="9"/>
  <c r="F29" i="9" s="1"/>
  <c r="E29" i="4"/>
  <c r="E30" i="4" s="1"/>
  <c r="F9" i="4" s="1" a="1"/>
  <c r="F9" i="4" s="1"/>
  <c r="F15" i="2"/>
  <c r="F16" i="8"/>
  <c r="E19" i="8" s="1"/>
  <c r="E20" i="6"/>
  <c r="E20" i="3"/>
  <c r="D25" i="3" s="1"/>
  <c r="F19" i="1"/>
  <c r="D25" i="1" s="1"/>
  <c r="H7" i="7" l="1" a="1"/>
  <c r="H7" i="7" s="1"/>
  <c r="H11" i="7" a="1"/>
  <c r="H11" i="7" s="1"/>
  <c r="H8" i="7" a="1"/>
  <c r="H8" i="7" s="1"/>
  <c r="H9" i="7" a="1"/>
  <c r="H9" i="7" s="1"/>
  <c r="H10" i="7" a="1"/>
  <c r="H10" i="7" s="1"/>
  <c r="H15" i="7" a="1"/>
  <c r="H15" i="7" s="1"/>
  <c r="H13" i="7" a="1"/>
  <c r="H13" i="7" s="1"/>
  <c r="H12" i="7" a="1"/>
  <c r="H12" i="7" s="1"/>
  <c r="H14" i="7" a="1"/>
  <c r="H14" i="7" s="1"/>
  <c r="H6" i="7" a="1"/>
  <c r="H6" i="7" s="1"/>
  <c r="G5" i="2" a="1"/>
  <c r="G5" i="2" s="1"/>
  <c r="G11" i="2" a="1"/>
  <c r="G11" i="2" s="1"/>
  <c r="G9" i="2" a="1"/>
  <c r="G9" i="2" s="1"/>
  <c r="G14" i="2" a="1"/>
  <c r="G14" i="2" s="1"/>
  <c r="G8" i="2" a="1"/>
  <c r="G8" i="2" s="1"/>
  <c r="G12" i="2" a="1"/>
  <c r="G12" i="2" s="1"/>
  <c r="F14" i="4" a="1"/>
  <c r="F14" i="4" s="1"/>
  <c r="F10" i="4" a="1"/>
  <c r="F10" i="4" s="1"/>
  <c r="F5" i="4" a="1"/>
  <c r="F5" i="4" s="1"/>
  <c r="F8" i="4" a="1"/>
  <c r="F8" i="4" s="1"/>
  <c r="G7" i="2" a="1"/>
  <c r="G7" i="2" s="1"/>
  <c r="F6" i="4" a="1"/>
  <c r="F6" i="4" s="1"/>
  <c r="F12" i="4" a="1"/>
  <c r="F12" i="4" s="1"/>
  <c r="G10" i="2" a="1"/>
  <c r="G10" i="2" s="1"/>
  <c r="G6" i="2" a="1"/>
  <c r="G6" i="2" s="1"/>
  <c r="F11" i="4" a="1"/>
  <c r="F11" i="4" s="1"/>
  <c r="F13" i="4" a="1"/>
  <c r="F13" i="4" s="1"/>
  <c r="F7" i="4" a="1"/>
  <c r="F7" i="4" s="1"/>
  <c r="G13" i="9" a="1"/>
  <c r="G13" i="9" s="1"/>
  <c r="G10" i="9" a="1"/>
  <c r="G10" i="9" s="1"/>
  <c r="G7" i="9" a="1"/>
  <c r="G7" i="9" s="1"/>
  <c r="G14" i="9" a="1"/>
  <c r="G14" i="9" s="1"/>
  <c r="G9" i="9" a="1"/>
  <c r="G9" i="9" s="1"/>
  <c r="G8" i="9" a="1"/>
  <c r="G8" i="9" s="1"/>
  <c r="G15" i="9" a="1"/>
  <c r="G15" i="9" s="1"/>
  <c r="G12" i="9" a="1"/>
  <c r="G12" i="9" s="1"/>
  <c r="G11" i="9" a="1"/>
  <c r="G11" i="9" s="1"/>
  <c r="G6" i="9" a="1"/>
  <c r="G6" i="9" s="1"/>
  <c r="E60" i="8"/>
  <c r="G53" i="8" s="1" a="1"/>
  <c r="G53" i="8" s="1"/>
  <c r="E99" i="8"/>
  <c r="H70" i="6" a="1"/>
  <c r="H70" i="6" s="1"/>
  <c r="H74" i="6" a="1"/>
  <c r="H74" i="6" s="1"/>
  <c r="H71" i="6" a="1"/>
  <c r="H71" i="6" s="1"/>
  <c r="H69" i="6" a="1"/>
  <c r="H69" i="6" s="1"/>
  <c r="H68" i="6" a="1"/>
  <c r="H68" i="6" s="1"/>
  <c r="H73" i="6" a="1"/>
  <c r="H73" i="6" s="1"/>
  <c r="H67" i="6" a="1"/>
  <c r="H67" i="6" s="1"/>
  <c r="H72" i="6" a="1"/>
  <c r="H72" i="6" s="1"/>
  <c r="H66" i="6" a="1"/>
  <c r="H66" i="6" s="1"/>
  <c r="H47" i="6" a="1"/>
  <c r="H47" i="6" s="1"/>
  <c r="H55" i="6" a="1"/>
  <c r="H55" i="6" s="1"/>
  <c r="H48" i="6" a="1"/>
  <c r="H48" i="6" s="1"/>
  <c r="H49" i="6" a="1"/>
  <c r="H49" i="6" s="1"/>
  <c r="H46" i="6" a="1"/>
  <c r="H46" i="6" s="1"/>
  <c r="H50" i="6" a="1"/>
  <c r="H50" i="6" s="1"/>
  <c r="H51" i="6" a="1"/>
  <c r="H51" i="6" s="1"/>
  <c r="H52" i="6" a="1"/>
  <c r="H52" i="6" s="1"/>
  <c r="H53" i="6" a="1"/>
  <c r="H53" i="6" s="1"/>
  <c r="H54" i="6" a="1"/>
  <c r="H54" i="6" s="1"/>
  <c r="E40" i="6"/>
  <c r="H29" i="6" s="1" a="1"/>
  <c r="H29" i="6" s="1"/>
  <c r="E80" i="8"/>
  <c r="E79" i="8"/>
  <c r="E40" i="8"/>
  <c r="E39" i="8"/>
  <c r="G26" i="8" s="1" a="1"/>
  <c r="G26" i="8" s="1"/>
  <c r="E100" i="6"/>
  <c r="E99" i="6"/>
  <c r="E20" i="8"/>
  <c r="G6" i="8" s="1" a="1"/>
  <c r="G6" i="8" s="1"/>
  <c r="E19" i="6"/>
  <c r="D24" i="3"/>
  <c r="D24" i="1"/>
  <c r="G95" i="8" l="1" a="1"/>
  <c r="G95" i="8" s="1"/>
  <c r="G89" i="8" a="1"/>
  <c r="G89" i="8" s="1"/>
  <c r="G87" i="8" a="1"/>
  <c r="G87" i="8" s="1"/>
  <c r="G90" i="8" a="1"/>
  <c r="G90" i="8" s="1"/>
  <c r="G92" i="8" a="1"/>
  <c r="G92" i="8" s="1"/>
  <c r="G91" i="8" a="1"/>
  <c r="G91" i="8" s="1"/>
  <c r="G94" i="8" a="1"/>
  <c r="G94" i="8" s="1"/>
  <c r="G93" i="8" a="1"/>
  <c r="G93" i="8" s="1"/>
  <c r="G88" i="8" a="1"/>
  <c r="G88" i="8" s="1"/>
  <c r="G86" i="8" a="1"/>
  <c r="G86" i="8" s="1"/>
  <c r="G46" i="8" a="1"/>
  <c r="G46" i="8" s="1"/>
  <c r="H90" i="6" a="1"/>
  <c r="H90" i="6" s="1"/>
  <c r="H91" i="6" a="1"/>
  <c r="H91" i="6" s="1"/>
  <c r="H89" i="6" a="1"/>
  <c r="H89" i="6" s="1"/>
  <c r="H87" i="6" a="1"/>
  <c r="H87" i="6" s="1"/>
  <c r="H88" i="6" a="1"/>
  <c r="H88" i="6" s="1"/>
  <c r="H86" i="6" a="1"/>
  <c r="H86" i="6" s="1"/>
  <c r="H94" i="6" a="1"/>
  <c r="H94" i="6" s="1"/>
  <c r="H95" i="6" a="1"/>
  <c r="H95" i="6" s="1"/>
  <c r="H92" i="6" a="1"/>
  <c r="H92" i="6" s="1"/>
  <c r="H93" i="6" a="1"/>
  <c r="H93" i="6" s="1"/>
  <c r="F5" i="3" a="1"/>
  <c r="F5" i="3" s="1"/>
  <c r="F8" i="3" a="1"/>
  <c r="F8" i="3" s="1"/>
  <c r="F12" i="3" a="1"/>
  <c r="F12" i="3" s="1"/>
  <c r="F17" i="3" a="1"/>
  <c r="F17" i="3" s="1"/>
  <c r="F16" i="3" a="1"/>
  <c r="F16" i="3" s="1"/>
  <c r="F10" i="3" a="1"/>
  <c r="F10" i="3" s="1"/>
  <c r="F15" i="3" a="1"/>
  <c r="F15" i="3" s="1"/>
  <c r="F9" i="3" a="1"/>
  <c r="F9" i="3" s="1"/>
  <c r="F11" i="3" a="1"/>
  <c r="F11" i="3" s="1"/>
  <c r="F19" i="3" a="1"/>
  <c r="F19" i="3" s="1"/>
  <c r="F18" i="3" a="1"/>
  <c r="F18" i="3" s="1"/>
  <c r="F7" i="3" a="1"/>
  <c r="F7" i="3" s="1"/>
  <c r="F6" i="3" a="1"/>
  <c r="F6" i="3" s="1"/>
  <c r="F14" i="3" a="1"/>
  <c r="F14" i="3" s="1"/>
  <c r="F13" i="3" a="1"/>
  <c r="F13" i="3" s="1"/>
  <c r="G4" i="1" a="1"/>
  <c r="G4" i="1" s="1"/>
  <c r="G9" i="1" a="1"/>
  <c r="G9" i="1" s="1"/>
  <c r="G10" i="1" a="1"/>
  <c r="G10" i="1" s="1"/>
  <c r="G11" i="1" a="1"/>
  <c r="G11" i="1" s="1"/>
  <c r="G14" i="1" a="1"/>
  <c r="G14" i="1" s="1"/>
  <c r="G15" i="1" a="1"/>
  <c r="G15" i="1" s="1"/>
  <c r="G12" i="1" a="1"/>
  <c r="G12" i="1" s="1"/>
  <c r="G6" i="1" a="1"/>
  <c r="G6" i="1" s="1"/>
  <c r="G13" i="1" a="1"/>
  <c r="G13" i="1" s="1"/>
  <c r="G16" i="1" a="1"/>
  <c r="G16" i="1" s="1"/>
  <c r="G8" i="1" a="1"/>
  <c r="G8" i="1" s="1"/>
  <c r="G17" i="1" a="1"/>
  <c r="G17" i="1" s="1"/>
  <c r="G18" i="1" a="1"/>
  <c r="G18" i="1" s="1"/>
  <c r="G5" i="1" a="1"/>
  <c r="G5" i="1" s="1"/>
  <c r="G7" i="1" a="1"/>
  <c r="G7" i="1" s="1"/>
  <c r="G66" i="8" a="1"/>
  <c r="G66" i="8" s="1"/>
  <c r="G70" i="8" a="1"/>
  <c r="G70" i="8" s="1"/>
  <c r="G74" i="8" a="1"/>
  <c r="G74" i="8" s="1"/>
  <c r="G75" i="8" a="1"/>
  <c r="G75" i="8" s="1"/>
  <c r="G72" i="8" a="1"/>
  <c r="G72" i="8" s="1"/>
  <c r="G68" i="8" a="1"/>
  <c r="G68" i="8" s="1"/>
  <c r="G73" i="8" a="1"/>
  <c r="G73" i="8" s="1"/>
  <c r="G71" i="8" a="1"/>
  <c r="G71" i="8" s="1"/>
  <c r="G69" i="8" a="1"/>
  <c r="G69" i="8" s="1"/>
  <c r="G67" i="8" a="1"/>
  <c r="G67" i="8" s="1"/>
  <c r="G52" i="8" a="1"/>
  <c r="G52" i="8" s="1"/>
  <c r="G51" i="8" a="1"/>
  <c r="G51" i="8" s="1"/>
  <c r="G50" i="8" a="1"/>
  <c r="G50" i="8" s="1"/>
  <c r="G49" i="8" a="1"/>
  <c r="G49" i="8" s="1"/>
  <c r="G48" i="8" a="1"/>
  <c r="G48" i="8" s="1"/>
  <c r="G55" i="8" a="1"/>
  <c r="G55" i="8" s="1"/>
  <c r="G54" i="8" a="1"/>
  <c r="G54" i="8" s="1"/>
  <c r="G47" i="8" a="1"/>
  <c r="G47" i="8" s="1"/>
  <c r="G30" i="8" a="1"/>
  <c r="G30" i="8" s="1"/>
  <c r="G34" i="8" a="1"/>
  <c r="G34" i="8" s="1"/>
  <c r="G35" i="8" a="1"/>
  <c r="G35" i="8" s="1"/>
  <c r="G33" i="8" a="1"/>
  <c r="G33" i="8" s="1"/>
  <c r="G32" i="8" a="1"/>
  <c r="G32" i="8" s="1"/>
  <c r="G31" i="8" a="1"/>
  <c r="G31" i="8" s="1"/>
  <c r="G28" i="8" a="1"/>
  <c r="G28" i="8" s="1"/>
  <c r="G27" i="8" a="1"/>
  <c r="G27" i="8" s="1"/>
  <c r="G29" i="8" a="1"/>
  <c r="G29" i="8" s="1"/>
  <c r="G9" i="8" a="1"/>
  <c r="G9" i="8" s="1"/>
  <c r="G8" i="8" a="1"/>
  <c r="G8" i="8" s="1"/>
  <c r="G15" i="8" a="1"/>
  <c r="G15" i="8" s="1"/>
  <c r="G11" i="8" a="1"/>
  <c r="G11" i="8" s="1"/>
  <c r="G7" i="8" a="1"/>
  <c r="G7" i="8" s="1"/>
  <c r="G12" i="8" a="1"/>
  <c r="G12" i="8" s="1"/>
  <c r="G10" i="8" a="1"/>
  <c r="G10" i="8" s="1"/>
  <c r="G13" i="8" a="1"/>
  <c r="G13" i="8" s="1"/>
  <c r="G14" i="8" a="1"/>
  <c r="G14" i="8" s="1"/>
  <c r="H32" i="6" a="1"/>
  <c r="H32" i="6" s="1"/>
  <c r="H34" i="6" a="1"/>
  <c r="H34" i="6" s="1"/>
  <c r="H35" i="6" a="1"/>
  <c r="H35" i="6" s="1"/>
  <c r="H27" i="6" a="1"/>
  <c r="H27" i="6" s="1"/>
  <c r="H28" i="6" a="1"/>
  <c r="H28" i="6" s="1"/>
  <c r="H26" i="6" a="1"/>
  <c r="H26" i="6" s="1"/>
  <c r="H33" i="6" a="1"/>
  <c r="H33" i="6" s="1"/>
  <c r="H30" i="6" a="1"/>
  <c r="H30" i="6" s="1"/>
  <c r="H31" i="6" a="1"/>
  <c r="H31" i="6" s="1"/>
  <c r="H7" i="6" a="1"/>
  <c r="H7" i="6" s="1"/>
  <c r="H6" i="6" a="1"/>
  <c r="H6" i="6" s="1"/>
  <c r="H9" i="6" a="1"/>
  <c r="H9" i="6" s="1"/>
  <c r="H10" i="6" a="1"/>
  <c r="H10" i="6" s="1"/>
  <c r="H15" i="6" a="1"/>
  <c r="H15" i="6" s="1"/>
  <c r="H11" i="6" a="1"/>
  <c r="H11" i="6" s="1"/>
  <c r="H12" i="6" a="1"/>
  <c r="H12" i="6" s="1"/>
  <c r="H13" i="6" a="1"/>
  <c r="H13" i="6" s="1"/>
  <c r="H14" i="6" a="1"/>
  <c r="H14" i="6" s="1"/>
  <c r="H8" i="6" a="1"/>
  <c r="H8" i="6"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<sst xmlns="http://schemas.openxmlformats.org/spreadsheetml/2006/main" count="325" uniqueCount="47">
  <si>
    <t>Comparability Calculator</t>
  </si>
  <si>
    <t>Instructions</t>
  </si>
  <si>
    <t>Step 1</t>
  </si>
  <si>
    <r>
      <t xml:space="preserve">a. Determine which of the LEA’s schools are served with Title I funds and which are not.                                                                                                           b. Enter data on the “Schools” tab for each school in the LEA on the appropriate Title I or Non-Title I table. 
c. Include data in the first four columns titled: School Name, Grade Range, Student Enrollment, and State/Local Staff FTE.                                                        </t>
    </r>
    <r>
      <rPr>
        <i/>
        <sz val="11"/>
        <color theme="1"/>
        <rFont val="Aptos Narrow"/>
        <family val="2"/>
        <scheme val="minor"/>
      </rPr>
      <t>*Leave the Allocation column blank for Step 1.                                                                                                                                                                                            *For schools with enrollment less than 100 students, enter their data on the corresponding (Title I or Non-Title I) table but take note that these schools are excluded from the comparability calculations.</t>
    </r>
    <r>
      <rPr>
        <sz val="11"/>
        <color theme="1"/>
        <rFont val="Aptos Narrow"/>
        <family val="2"/>
        <scheme val="minor"/>
      </rPr>
      <t xml:space="preserve">
                                                                                                                                                                                                                                                                               Information entered on the “Schools” tab will automatically pull into the respective "All Title I - FTE" or "TI &amp; Non TI - FTE" tab. The tables will display the comparability status of each school when compared within the entire LEA using student/instructional staff ratio method.
</t>
    </r>
    <r>
      <rPr>
        <b/>
        <sz val="11"/>
        <color theme="1"/>
        <rFont val="Aptos Narrow"/>
        <family val="2"/>
        <scheme val="minor"/>
      </rPr>
      <t xml:space="preserve">If all schools in the LEA are Title I served, each school’s ratio must be between 90% and 110% of the total ratio.
If the LEA includes both Title I and Non-Title I schools, each Title I school must have a ratio that is less than or equal to 110% of the Non-Title I schools total ratio.
</t>
    </r>
    <r>
      <rPr>
        <sz val="11"/>
        <color theme="1"/>
        <rFont val="Aptos Narrow"/>
        <family val="2"/>
        <scheme val="minor"/>
      </rPr>
      <t xml:space="preserve">
If any schools are not comparable, continue to Step 2 to use an alternative comparability calculation .</t>
    </r>
  </si>
  <si>
    <t>Step 2</t>
  </si>
  <si>
    <r>
      <t xml:space="preserve">If all schools are not comparable when comparing student/instructional staff ratio within the whole LEA, the LEA should select one of the following alternative calculation methods:            
                                                                                                                                                                                                                                                                                                    a. Run comparability using the per pupil allocation methodology for all schools within the LEA by adding the amount of state/local dollars allocated for instructional resources to the Allocations column within the tables of the “Schools” tab. Once allocations of state/local dollars are added, results for this comparability calculation will display on the corresponding “All TI – Per Pupil” or “TI &amp; Non TI - Per Pupil” tab. 
</t>
    </r>
    <r>
      <rPr>
        <b/>
        <sz val="11"/>
        <color theme="1"/>
        <rFont val="Aptos Narrow"/>
        <family val="2"/>
        <scheme val="minor"/>
      </rPr>
      <t xml:space="preserve">If all schools in the LEA are Title I served, each school’s per pupil allocation must be between 90% and 110% of the total per pupil allocation.
If the LEA includes both Title I and Non-Title I schools, each Title I school must have a per pupil allocation that is less than or equal to 110% of the Non-Title I schools total per pupil allocation.
</t>
    </r>
    <r>
      <rPr>
        <sz val="11"/>
        <color theme="1"/>
        <rFont val="Aptos Narrow"/>
        <family val="2"/>
        <scheme val="minor"/>
      </rPr>
      <t xml:space="preserve">
b. Run comparability by comparing schools within groupings of other similar schools. Categorize schools within similar groups and copy school data (enrollment and FTE or allocations) onto the relevant tab depending on if the grouping includes all Title I served schools or if it includes both Title I and Non-Title I served schools (“All TI - Groups” vs. “TI &amp; Non-TI - Groups”). Groupings may be based on grade spans, enrollment sizes (high/low enrollment) or poverty rates (high/low poverty), or a combination of these categories (i.e. large/small high schools, high/low poverty elementary schools, etc). LEAs may use either calculation method (student/instructional staff ratio or per pupil allocations) within the determined groupings.
</t>
    </r>
    <r>
      <rPr>
        <b/>
        <sz val="11"/>
        <color theme="1"/>
        <rFont val="Aptos Narrow"/>
        <family val="2"/>
        <scheme val="minor"/>
      </rPr>
      <t xml:space="preserve">If all schools in the specified group are Title I served, each school’s ratio must be between 90% and 110% of the group's total ratio.
If the specified group includes both Title I and Non-Title I schools, each Title I school must have a ratio that is less than or equal to 110% of the group's Non-Title I schools total ratio.
</t>
    </r>
    <r>
      <rPr>
        <sz val="11"/>
        <color theme="1"/>
        <rFont val="Aptos Narrow"/>
        <family val="2"/>
        <scheme val="minor"/>
      </rPr>
      <t>*When grouping schools into categories, please define the group in the Title line of the table (i.e. “Elementary schools,” or “Schools with enrollment over 250,” or “Elementary schools with poverty rate over 50%”).</t>
    </r>
  </si>
  <si>
    <t>Step 3</t>
  </si>
  <si>
    <t xml:space="preserve">When all schools show a “Yes” in the comparable column, please save the document in your records with the LEA’s name and the school year in the document title. Submit to the AOE upon request. </t>
  </si>
  <si>
    <t>ENTER LEA NAME HERE</t>
  </si>
  <si>
    <t>Title I</t>
  </si>
  <si>
    <t>School Name</t>
  </si>
  <si>
    <t>Grade Range</t>
  </si>
  <si>
    <t>Student Enrollment</t>
  </si>
  <si>
    <t>State/Local Staff FTE</t>
  </si>
  <si>
    <t>State/Locally-Funded Instructional Resources Allocation (only enter if using 'Per Pupil' method)</t>
  </si>
  <si>
    <t>Exclude from comparability calculations</t>
  </si>
  <si>
    <t>A</t>
  </si>
  <si>
    <t>B</t>
  </si>
  <si>
    <t>C</t>
  </si>
  <si>
    <t>Non Title I</t>
  </si>
  <si>
    <t>Title I Schools</t>
  </si>
  <si>
    <t>Student/Staff Ratio</t>
  </si>
  <si>
    <t>Comparable</t>
  </si>
  <si>
    <t>Total</t>
  </si>
  <si>
    <t>Percentage of Student/FTE Ratio</t>
  </si>
  <si>
    <t>90% of Student/FTE Ratio</t>
  </si>
  <si>
    <t>110% of Student/FTE Ratio</t>
  </si>
  <si>
    <t>Non Title I Schools</t>
  </si>
  <si>
    <t>110% of Non Title I Student/Staff Ratio</t>
  </si>
  <si>
    <t>*This is table will only populate if there is an allocation entered on the 'Schools' tab.</t>
  </si>
  <si>
    <t>State/Local-Funded Instructional Resources Allocation</t>
  </si>
  <si>
    <t>State/Locally-Funded Per-Pupil Allocation</t>
  </si>
  <si>
    <t>Total Per-Pupil State/Local Funds</t>
  </si>
  <si>
    <t>Percentage of Per-Pupil State/Local Funds Ratio</t>
  </si>
  <si>
    <t>Per-Pupil State/Local Funds Ratio</t>
  </si>
  <si>
    <t>90% of Per-Pupil State/Local Funds Ratio</t>
  </si>
  <si>
    <t>110% of Per-Pupil State/Local Funds Ratio</t>
  </si>
  <si>
    <t xml:space="preserve">*'Group' headers can be edited. Please update to reflect your chosen alternative calculation grouping. </t>
  </si>
  <si>
    <t>Group 1</t>
  </si>
  <si>
    <r>
      <t>Poverty Rate (</t>
    </r>
    <r>
      <rPr>
        <i/>
        <sz val="12"/>
        <color theme="1"/>
        <rFont val="Aptos Narrow"/>
        <family val="2"/>
        <scheme val="minor"/>
      </rPr>
      <t>only input if grouping by poverty rate</t>
    </r>
    <r>
      <rPr>
        <sz val="12"/>
        <color theme="1"/>
        <rFont val="Aptos Narrow"/>
        <family val="2"/>
        <scheme val="minor"/>
      </rPr>
      <t>)</t>
    </r>
  </si>
  <si>
    <t>Group 2</t>
  </si>
  <si>
    <t>Group 3</t>
  </si>
  <si>
    <t>Group 4</t>
  </si>
  <si>
    <t>Group 5</t>
  </si>
  <si>
    <t>dd</t>
  </si>
  <si>
    <t>Total Per-Pupil State/local Funds</t>
  </si>
  <si>
    <t>110% of Per-Pupil State/local Funds Ratio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</si>
</sst>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0.0"/>
    <numFmt numFmtId="165" formatCode="&quot;$&quot;#,##0.00"/>
  </numFmts>
  <fonts count="11">
    <font>
      <sz val="11"/>
      <color theme="1"/>
      <name val="Aptos Narrow"/>
      <family val="2"/>
      <scheme val="minor"/>
    </font>
    <font>
      <sz val="12"/>
      <color theme="1"/>
      <name val="Aptos Narrow"/>
      <family val="2"/>
      <scheme val="minor"/>
    </font>
    <font>
      <b/>
      <sz val="18"/>
      <color theme="1"/>
      <name val="Aptos Narrow"/>
      <family val="2"/>
      <scheme val="minor"/>
    </font>
    <font>
      <b/>
      <sz val="16"/>
      <color theme="1"/>
      <name val="Aptos Narrow"/>
      <family val="2"/>
      <scheme val="minor"/>
    </font>
    <font>
      <b/>
      <sz val="14"/>
      <color theme="1"/>
      <name val="Aptos Narrow"/>
      <family val="2"/>
      <scheme val="minor"/>
    </font>
    <font>
      <b/>
      <sz val="11"/>
      <color theme="1"/>
      <name val="Aptos Narrow"/>
      <family val="2"/>
      <scheme val="minor"/>
    </font>
    <font>
      <b/>
      <i/>
      <sz val="16"/>
      <color theme="1"/>
      <name val="Aptos Narrow"/>
      <family val="2"/>
      <scheme val="minor"/>
    </font>
    <font>
      <sz val="18"/>
      <color theme="1"/>
      <name val="Aptos Narrow"/>
      <family val="2"/>
      <scheme val="minor"/>
    </font>
    <font>
      <i/>
      <sz val="11"/>
      <color theme="1"/>
      <name val="Aptos Narrow"/>
      <family val="2"/>
      <scheme val="minor"/>
    </font>
    <font>
      <i/>
      <sz val="12"/>
      <color theme="1"/>
      <name val="Aptos Narrow"/>
      <family val="2"/>
      <scheme val="minor"/>
    </font>
    <font>
      <sz val="11"/>
      <color theme="1"/>
      <name val="Aptos Narrow"/>
      <family val="2"/>
      <scheme val="minor"/>
    </font>
  </fonts>
  <fills count="9">
    <fill>
      <patternFill patternType="none"/>
    </fill>
    <fill>
      <patternFill patternType="gray125"/>
    </fill>
    <fill>
      <patternFill patternType="solid">
        <fgColor theme="2" tint="-9.9978637043366805E-2"/>
        <bgColor indexed="64"/>
      </patternFill>
    </fill>
    <fill>
      <patternFill patternType="solid">
        <fgColor theme="2" tint="-0.74999237037263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3" tint="0.89999084444715716"/>
        <bgColor indexed="64"/>
      </patternFill>
    </fill>
    <fill>
      <patternFill patternType="solid">
        <fgColor theme="9" tint="0.79998168889431442"/>
        <bgColor indexed="64"/>
      </patternFill>
    </fill>
    <fill>
      <patternFill patternType="solid">
        <fgColor theme="3" tint="0.749992370372631"/>
        <bgColor indexed="64"/>
      </patternFill>
    </fill>
  </fills>
  <borders count="48">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s>
  <cellStyleXfs count="2">
    <xf numFmtId="0" fontId="0" fillId="0" borderId="0"/>
    <xf numFmtId="44" fontId="10" fillId="0" borderId="0" applyFont="0" applyFill="0" applyBorder="0" applyAlignment="0" applyProtection="0"/>
  </cellStyleXfs>
  <cellXfs count="194">
    <xf numFmtId="0" fontId="0" fillId="0" borderId="0" xfId="0"/>
    <xf numFmtId="0" fontId="0" fillId="3" borderId="8" xfId="0" applyFill="1" applyBorder="1"/>
    <xf numFmtId="0" fontId="0" fillId="3" borderId="9" xfId="0" applyFill="1" applyBorder="1"/>
    <xf numFmtId="0" fontId="0" fillId="2" borderId="19" xfId="0" applyFill="1" applyBorder="1" applyProtection="1">
      <protection hidden="1"/>
    </xf>
    <xf numFmtId="0" fontId="0" fillId="2" borderId="21" xfId="0" applyFill="1" applyBorder="1" applyProtection="1">
      <protection hidden="1"/>
    </xf>
    <xf numFmtId="0" fontId="0" fillId="2" borderId="24" xfId="0" applyFill="1" applyBorder="1" applyProtection="1">
      <protection hidden="1"/>
    </xf>
    <xf numFmtId="2" fontId="0" fillId="2" borderId="4" xfId="0" applyNumberFormat="1" applyFill="1" applyBorder="1" applyProtection="1">
      <protection hidden="1"/>
    </xf>
    <xf numFmtId="2" fontId="0" fillId="2" borderId="23" xfId="0" applyNumberFormat="1" applyFill="1" applyBorder="1" applyProtection="1">
      <protection hidden="1"/>
    </xf>
    <xf numFmtId="0" fontId="0" fillId="0" borderId="10" xfId="0" applyBorder="1" applyProtection="1">
      <protection locked="0"/>
    </xf>
    <xf numFmtId="0" fontId="0" fillId="0" borderId="4" xfId="0" applyBorder="1" applyProtection="1">
      <protection locked="0"/>
    </xf>
    <xf numFmtId="0" fontId="0" fillId="0" borderId="23" xfId="0" applyBorder="1" applyProtection="1">
      <protection locked="0"/>
    </xf>
    <xf numFmtId="0" fontId="0" fillId="3" borderId="9" xfId="0" applyFill="1" applyBorder="1" applyProtection="1">
      <protection hidden="1"/>
    </xf>
    <xf numFmtId="2" fontId="0" fillId="2" borderId="21" xfId="0" applyNumberFormat="1" applyFill="1" applyBorder="1" applyProtection="1">
      <protection hidden="1"/>
    </xf>
    <xf numFmtId="2" fontId="0" fillId="2" borderId="3" xfId="0" applyNumberFormat="1" applyFill="1" applyBorder="1" applyProtection="1">
      <protection hidden="1"/>
    </xf>
    <xf numFmtId="0" fontId="0" fillId="2" borderId="28" xfId="0" applyFill="1" applyBorder="1" applyProtection="1">
      <protection hidden="1"/>
    </xf>
    <xf numFmtId="164" fontId="0" fillId="2" borderId="9" xfId="0" applyNumberFormat="1" applyFill="1" applyBorder="1" applyProtection="1">
      <protection hidden="1"/>
    </xf>
    <xf numFmtId="0" fontId="0" fillId="2" borderId="29" xfId="0" applyFill="1" applyBorder="1" applyProtection="1">
      <protection hidden="1"/>
    </xf>
    <xf numFmtId="0" fontId="0" fillId="5" borderId="0" xfId="0" applyFill="1"/>
    <xf numFmtId="164" fontId="0" fillId="5" borderId="0" xfId="0" applyNumberFormat="1" applyFill="1"/>
    <xf numFmtId="0" fontId="0" fillId="6" borderId="0" xfId="0" applyFill="1"/>
    <xf numFmtId="0" fontId="0" fillId="7" borderId="0" xfId="0" applyFill="1"/>
    <xf numFmtId="0" fontId="0" fillId="0" borderId="13" xfId="0" applyBorder="1" applyAlignment="1" applyProtection="1">
      <alignment wrapText="1"/>
      <protection locked="0"/>
    </xf>
    <xf numFmtId="0" fontId="0" fillId="0" borderId="20" xfId="0" applyBorder="1" applyAlignment="1" applyProtection="1">
      <alignment wrapText="1"/>
      <protection locked="0"/>
    </xf>
    <xf numFmtId="0" fontId="0" fillId="0" borderId="22" xfId="0" applyBorder="1" applyAlignment="1" applyProtection="1">
      <alignment wrapText="1"/>
      <protection locked="0"/>
    </xf>
    <xf numFmtId="0" fontId="0" fillId="6" borderId="6" xfId="0" applyFill="1" applyBorder="1"/>
    <xf numFmtId="0" fontId="1" fillId="4" borderId="1" xfId="0" applyFont="1" applyFill="1" applyBorder="1"/>
    <xf numFmtId="0" fontId="1" fillId="4" borderId="1" xfId="0" applyFont="1" applyFill="1" applyBorder="1" applyAlignment="1">
      <alignment wrapText="1"/>
    </xf>
    <xf numFmtId="0" fontId="1" fillId="4" borderId="3" xfId="0" applyFont="1" applyFill="1" applyBorder="1"/>
    <xf numFmtId="0" fontId="1" fillId="4" borderId="2" xfId="0" applyFont="1" applyFill="1" applyBorder="1" applyAlignment="1">
      <alignment wrapText="1"/>
    </xf>
    <xf numFmtId="0" fontId="1" fillId="4" borderId="7" xfId="0" applyFont="1" applyFill="1" applyBorder="1" applyAlignment="1">
      <alignment horizontal="right"/>
    </xf>
    <xf numFmtId="0" fontId="1" fillId="4" borderId="3" xfId="0" applyFont="1" applyFill="1" applyBorder="1" applyAlignment="1">
      <alignment wrapText="1"/>
    </xf>
    <xf numFmtId="0" fontId="0" fillId="6" borderId="8" xfId="0" applyFill="1" applyBorder="1"/>
    <xf numFmtId="0" fontId="1" fillId="4" borderId="0" xfId="0" applyFont="1" applyFill="1"/>
    <xf numFmtId="0" fontId="1" fillId="4" borderId="5" xfId="0" applyFont="1" applyFill="1" applyBorder="1"/>
    <xf numFmtId="0" fontId="0" fillId="0" borderId="13" xfId="0" applyBorder="1" applyProtection="1">
      <protection locked="0"/>
    </xf>
    <xf numFmtId="0" fontId="0" fillId="0" borderId="20" xfId="0" applyBorder="1" applyProtection="1">
      <protection locked="0"/>
    </xf>
    <xf numFmtId="0" fontId="0" fillId="0" borderId="22" xfId="0" applyBorder="1" applyProtection="1">
      <protection locked="0"/>
    </xf>
    <xf numFmtId="2" fontId="0" fillId="2" borderId="19" xfId="0" applyNumberFormat="1" applyFill="1" applyBorder="1" applyProtection="1">
      <protection hidden="1"/>
    </xf>
    <xf numFmtId="2" fontId="0" fillId="2" borderId="24" xfId="0" applyNumberFormat="1" applyFill="1" applyBorder="1" applyProtection="1">
      <protection hidden="1"/>
    </xf>
    <xf numFmtId="0" fontId="0" fillId="2" borderId="33" xfId="0" applyFill="1" applyBorder="1" applyProtection="1">
      <protection hidden="1"/>
    </xf>
    <xf numFmtId="0" fontId="0" fillId="8" borderId="0" xfId="0" applyFill="1"/>
    <xf numFmtId="0" fontId="0" fillId="8" borderId="30" xfId="0" applyFill="1" applyBorder="1"/>
    <xf numFmtId="0" fontId="0" fillId="0" borderId="35" xfId="0" applyBorder="1" applyAlignment="1" applyProtection="1">
      <alignment wrapText="1"/>
      <protection locked="0"/>
    </xf>
    <xf numFmtId="0" fontId="0" fillId="0" borderId="4" xfId="0" applyBorder="1" applyAlignment="1" applyProtection="1">
      <alignment wrapText="1"/>
      <protection locked="0"/>
    </xf>
    <xf numFmtId="0" fontId="0" fillId="0" borderId="34" xfId="0" applyBorder="1" applyProtection="1">
      <protection locked="0"/>
    </xf>
    <xf numFmtId="0" fontId="0" fillId="0" borderId="34" xfId="0" applyBorder="1" applyAlignment="1" applyProtection="1">
      <alignment wrapText="1"/>
      <protection locked="0"/>
    </xf>
    <xf numFmtId="0" fontId="0" fillId="0" borderId="36" xfId="0" applyBorder="1" applyProtection="1">
      <protection locked="0"/>
    </xf>
    <xf numFmtId="0" fontId="0" fillId="0" borderId="10" xfId="0" applyBorder="1" applyAlignment="1" applyProtection="1">
      <alignment wrapText="1"/>
      <protection locked="0"/>
    </xf>
    <xf numFmtId="0" fontId="0" fillId="0" borderId="37" xfId="0" applyBorder="1" applyProtection="1">
      <protection locked="0"/>
    </xf>
    <xf numFmtId="0" fontId="0" fillId="0" borderId="38" xfId="0" applyBorder="1" applyAlignment="1" applyProtection="1">
      <alignment wrapText="1"/>
      <protection locked="0"/>
    </xf>
    <xf numFmtId="0" fontId="0" fillId="0" borderId="38" xfId="0" applyBorder="1" applyProtection="1">
      <protection locked="0"/>
    </xf>
    <xf numFmtId="0" fontId="1" fillId="4" borderId="40" xfId="0" applyFont="1" applyFill="1" applyBorder="1"/>
    <xf numFmtId="0" fontId="0" fillId="2" borderId="41" xfId="0" applyFill="1" applyBorder="1" applyProtection="1">
      <protection hidden="1"/>
    </xf>
    <xf numFmtId="0" fontId="0" fillId="2" borderId="42" xfId="0" applyFill="1" applyBorder="1" applyProtection="1">
      <protection hidden="1"/>
    </xf>
    <xf numFmtId="0" fontId="0" fillId="3" borderId="42" xfId="0" applyFill="1" applyBorder="1"/>
    <xf numFmtId="0" fontId="1" fillId="4" borderId="31" xfId="0" applyFont="1" applyFill="1" applyBorder="1"/>
    <xf numFmtId="0" fontId="1" fillId="4" borderId="2" xfId="0" applyFont="1" applyFill="1" applyBorder="1" applyAlignment="1">
      <alignment horizontal="right"/>
    </xf>
    <xf numFmtId="0" fontId="0" fillId="3" borderId="2" xfId="0" applyFill="1" applyBorder="1"/>
    <xf numFmtId="0" fontId="0" fillId="2" borderId="2" xfId="0" applyFill="1" applyBorder="1"/>
    <xf numFmtId="0" fontId="0" fillId="3" borderId="2" xfId="0" applyFill="1" applyBorder="1" applyProtection="1">
      <protection hidden="1"/>
    </xf>
    <xf numFmtId="0" fontId="0" fillId="2" borderId="4" xfId="0" applyFill="1" applyBorder="1" applyProtection="1">
      <protection hidden="1"/>
    </xf>
    <xf numFmtId="0" fontId="1" fillId="0" borderId="40" xfId="0" applyFont="1" applyBorder="1"/>
    <xf numFmtId="0" fontId="0" fillId="0" borderId="6" xfId="0" applyBorder="1" applyAlignment="1">
      <alignment vertical="top" wrapText="1"/>
    </xf>
    <xf numFmtId="0" fontId="0" fillId="0" borderId="0" xfId="0" applyAlignment="1">
      <alignment vertical="top" wrapText="1"/>
    </xf>
    <xf numFmtId="0" fontId="0" fillId="0" borderId="32" xfId="0" applyBorder="1" applyAlignment="1">
      <alignment vertical="top" wrapText="1"/>
    </xf>
    <xf numFmtId="0" fontId="0" fillId="0" borderId="7" xfId="0" applyBorder="1" applyAlignment="1">
      <alignment vertical="top" wrapText="1"/>
    </xf>
    <xf numFmtId="0" fontId="0" fillId="0" borderId="8" xfId="0" applyBorder="1" applyAlignment="1">
      <alignment vertical="top" wrapText="1"/>
    </xf>
    <xf numFmtId="0" fontId="0" fillId="0" borderId="9" xfId="0" applyBorder="1" applyAlignment="1">
      <alignment vertical="top" wrapText="1"/>
    </xf>
    <xf numFmtId="0" fontId="0" fillId="2" borderId="13" xfId="0" applyFill="1" applyBorder="1" applyProtection="1">
      <protection hidden="1"/>
    </xf>
    <xf numFmtId="0" fontId="0" fillId="2" borderId="10" xfId="0" applyFill="1" applyBorder="1" applyProtection="1">
      <protection hidden="1"/>
    </xf>
    <xf numFmtId="0" fontId="0" fillId="2" borderId="20" xfId="0" applyFill="1" applyBorder="1" applyProtection="1">
      <protection hidden="1"/>
    </xf>
    <xf numFmtId="0" fontId="0" fillId="2" borderId="22" xfId="0" applyFill="1" applyBorder="1" applyProtection="1">
      <protection hidden="1"/>
    </xf>
    <xf numFmtId="0" fontId="0" fillId="2" borderId="23" xfId="0" applyFill="1" applyBorder="1" applyProtection="1">
      <protection hidden="1"/>
    </xf>
    <xf numFmtId="2" fontId="0" fillId="2" borderId="25" xfId="0" applyNumberFormat="1" applyFill="1" applyBorder="1" applyProtection="1">
      <protection hidden="1"/>
    </xf>
    <xf numFmtId="2" fontId="0" fillId="2" borderId="2" xfId="0" applyNumberFormat="1" applyFill="1" applyBorder="1" applyProtection="1">
      <protection hidden="1"/>
    </xf>
    <xf numFmtId="2" fontId="0" fillId="2" borderId="10" xfId="0" applyNumberFormat="1" applyFill="1" applyBorder="1" applyProtection="1">
      <protection hidden="1"/>
    </xf>
    <xf numFmtId="2" fontId="0" fillId="2" borderId="8" xfId="0" applyNumberFormat="1" applyFill="1" applyBorder="1" applyProtection="1">
      <protection hidden="1"/>
    </xf>
    <xf numFmtId="0" fontId="0" fillId="6" borderId="0" xfId="0" applyFill="1" applyAlignment="1">
      <alignment horizontal="center"/>
    </xf>
    <xf numFmtId="0" fontId="5" fillId="6" borderId="0" xfId="0" applyFont="1" applyFill="1"/>
    <xf numFmtId="2" fontId="0" fillId="6" borderId="0" xfId="0" applyNumberFormat="1" applyFill="1"/>
    <xf numFmtId="2" fontId="0" fillId="0" borderId="10" xfId="0" applyNumberFormat="1" applyBorder="1" applyProtection="1">
      <protection locked="0"/>
    </xf>
    <xf numFmtId="2" fontId="0" fillId="0" borderId="37" xfId="0" applyNumberFormat="1" applyBorder="1" applyProtection="1">
      <protection locked="0"/>
    </xf>
    <xf numFmtId="2" fontId="0" fillId="0" borderId="4" xfId="0" applyNumberFormat="1" applyBorder="1" applyProtection="1">
      <protection locked="0"/>
    </xf>
    <xf numFmtId="2" fontId="0" fillId="0" borderId="23" xfId="0" applyNumberFormat="1" applyBorder="1" applyProtection="1">
      <protection locked="0"/>
    </xf>
    <xf numFmtId="2" fontId="0" fillId="2" borderId="41" xfId="0" applyNumberFormat="1" applyFill="1" applyBorder="1" applyProtection="1">
      <protection hidden="1"/>
    </xf>
    <xf numFmtId="2" fontId="0" fillId="2" borderId="9" xfId="0" applyNumberFormat="1" applyFill="1" applyBorder="1" applyProtection="1">
      <protection hidden="1"/>
    </xf>
    <xf numFmtId="2" fontId="0" fillId="0" borderId="36" xfId="0" applyNumberFormat="1" applyBorder="1" applyProtection="1">
      <protection locked="0"/>
    </xf>
    <xf numFmtId="2" fontId="0" fillId="2" borderId="37" xfId="0" applyNumberFormat="1" applyFill="1" applyBorder="1" applyProtection="1">
      <protection hidden="1"/>
    </xf>
    <xf numFmtId="2" fontId="0" fillId="0" borderId="34" xfId="0" applyNumberFormat="1" applyBorder="1" applyProtection="1">
      <protection locked="0"/>
    </xf>
    <xf numFmtId="2" fontId="0" fillId="0" borderId="34" xfId="0" applyNumberFormat="1" applyBorder="1" applyAlignment="1" applyProtection="1">
      <alignment wrapText="1"/>
      <protection locked="0"/>
    </xf>
    <xf numFmtId="2" fontId="0" fillId="2" borderId="11" xfId="0" applyNumberFormat="1" applyFill="1" applyBorder="1" applyProtection="1">
      <protection hidden="1"/>
    </xf>
    <xf numFmtId="2" fontId="0" fillId="2" borderId="39" xfId="0" applyNumberFormat="1" applyFill="1" applyBorder="1" applyProtection="1">
      <protection hidden="1"/>
    </xf>
    <xf numFmtId="2" fontId="0" fillId="0" borderId="4" xfId="0" applyNumberFormat="1" applyBorder="1" applyAlignment="1" applyProtection="1">
      <alignment wrapText="1"/>
      <protection locked="0"/>
    </xf>
    <xf numFmtId="2" fontId="0" fillId="2" borderId="2" xfId="0" applyNumberFormat="1" applyFill="1" applyBorder="1"/>
    <xf numFmtId="0" fontId="0" fillId="0" borderId="43" xfId="0" applyBorder="1" applyProtection="1">
      <protection locked="0"/>
    </xf>
    <xf numFmtId="0" fontId="0" fillId="0" borderId="44" xfId="0" applyBorder="1" applyProtection="1">
      <protection locked="0"/>
    </xf>
    <xf numFmtId="0" fontId="0" fillId="0" borderId="45" xfId="0" applyBorder="1" applyProtection="1">
      <protection locked="0"/>
    </xf>
    <xf numFmtId="0" fontId="0" fillId="0" borderId="46" xfId="0" applyBorder="1" applyProtection="1">
      <protection locked="0"/>
    </xf>
    <xf numFmtId="0" fontId="1" fillId="4" borderId="42" xfId="0" applyFont="1" applyFill="1" applyBorder="1"/>
    <xf numFmtId="0" fontId="0" fillId="0" borderId="43" xfId="0" applyBorder="1" applyAlignment="1" applyProtection="1">
      <alignment wrapText="1"/>
      <protection locked="0"/>
    </xf>
    <xf numFmtId="0" fontId="0" fillId="0" borderId="45" xfId="0" applyBorder="1" applyAlignment="1" applyProtection="1">
      <alignment wrapText="1"/>
      <protection locked="0"/>
    </xf>
    <xf numFmtId="0" fontId="0" fillId="0" borderId="46" xfId="0" applyBorder="1" applyAlignment="1" applyProtection="1">
      <alignment wrapText="1"/>
      <protection locked="0"/>
    </xf>
    <xf numFmtId="0" fontId="0" fillId="0" borderId="44" xfId="0" applyBorder="1" applyAlignment="1" applyProtection="1">
      <alignment wrapText="1"/>
      <protection locked="0"/>
    </xf>
    <xf numFmtId="165" fontId="0" fillId="0" borderId="10" xfId="0" applyNumberFormat="1" applyBorder="1" applyProtection="1">
      <protection locked="0"/>
    </xf>
    <xf numFmtId="165" fontId="0" fillId="0" borderId="4" xfId="0" applyNumberFormat="1" applyBorder="1" applyProtection="1">
      <protection locked="0"/>
    </xf>
    <xf numFmtId="165" fontId="0" fillId="0" borderId="23" xfId="0" applyNumberFormat="1" applyBorder="1" applyProtection="1">
      <protection locked="0"/>
    </xf>
    <xf numFmtId="44" fontId="0" fillId="0" borderId="10" xfId="1" applyFont="1" applyBorder="1" applyProtection="1">
      <protection locked="0"/>
    </xf>
    <xf numFmtId="44" fontId="0" fillId="0" borderId="4" xfId="1" applyFont="1" applyBorder="1" applyProtection="1">
      <protection locked="0"/>
    </xf>
    <xf numFmtId="44" fontId="0" fillId="0" borderId="23" xfId="1" applyFont="1" applyBorder="1" applyProtection="1">
      <protection locked="0"/>
    </xf>
    <xf numFmtId="165" fontId="0" fillId="2" borderId="10" xfId="0" applyNumberFormat="1" applyFill="1" applyBorder="1" applyProtection="1">
      <protection hidden="1"/>
    </xf>
    <xf numFmtId="165" fontId="0" fillId="2" borderId="4" xfId="0" applyNumberFormat="1" applyFill="1" applyBorder="1" applyProtection="1">
      <protection hidden="1"/>
    </xf>
    <xf numFmtId="165" fontId="0" fillId="2" borderId="23" xfId="0" applyNumberFormat="1" applyFill="1" applyBorder="1" applyProtection="1">
      <protection hidden="1"/>
    </xf>
    <xf numFmtId="165" fontId="0" fillId="2" borderId="41" xfId="0" applyNumberFormat="1" applyFill="1" applyBorder="1" applyProtection="1">
      <protection hidden="1"/>
    </xf>
    <xf numFmtId="165" fontId="0" fillId="2" borderId="8" xfId="0" applyNumberFormat="1" applyFill="1" applyBorder="1" applyProtection="1">
      <protection hidden="1"/>
    </xf>
    <xf numFmtId="44" fontId="0" fillId="2" borderId="25" xfId="1" applyFont="1" applyFill="1" applyBorder="1" applyProtection="1">
      <protection hidden="1"/>
    </xf>
    <xf numFmtId="44" fontId="0" fillId="2" borderId="2" xfId="1" applyFont="1" applyFill="1" applyBorder="1" applyProtection="1">
      <protection hidden="1"/>
    </xf>
    <xf numFmtId="44" fontId="0" fillId="2" borderId="10" xfId="1" applyFont="1" applyFill="1" applyBorder="1" applyProtection="1">
      <protection hidden="1"/>
    </xf>
    <xf numFmtId="44" fontId="0" fillId="2" borderId="4" xfId="1" applyFont="1" applyFill="1" applyBorder="1" applyProtection="1">
      <protection hidden="1"/>
    </xf>
    <xf numFmtId="44" fontId="0" fillId="2" borderId="23" xfId="1" applyFont="1" applyFill="1" applyBorder="1" applyProtection="1">
      <protection hidden="1"/>
    </xf>
    <xf numFmtId="44" fontId="0" fillId="2" borderId="19" xfId="1" applyFont="1" applyFill="1" applyBorder="1" applyProtection="1">
      <protection hidden="1"/>
    </xf>
    <xf numFmtId="44" fontId="0" fillId="2" borderId="21" xfId="1" applyFont="1" applyFill="1" applyBorder="1" applyProtection="1">
      <protection hidden="1"/>
    </xf>
    <xf numFmtId="44" fontId="0" fillId="2" borderId="24" xfId="1" applyFont="1" applyFill="1" applyBorder="1" applyProtection="1">
      <protection hidden="1"/>
    </xf>
    <xf numFmtId="44" fontId="0" fillId="2" borderId="8" xfId="1" applyFont="1" applyFill="1" applyBorder="1" applyProtection="1">
      <protection hidden="1"/>
    </xf>
    <xf numFmtId="44" fontId="0" fillId="2" borderId="41" xfId="1" applyFont="1" applyFill="1" applyBorder="1" applyProtection="1">
      <protection hidden="1"/>
    </xf>
    <xf numFmtId="44" fontId="0" fillId="2" borderId="27" xfId="1" applyFont="1" applyFill="1" applyBorder="1" applyProtection="1">
      <protection hidden="1"/>
    </xf>
    <xf numFmtId="44" fontId="0" fillId="2" borderId="9" xfId="1" applyFont="1" applyFill="1" applyBorder="1" applyProtection="1">
      <protection hidden="1"/>
    </xf>
    <xf numFmtId="44" fontId="0" fillId="0" borderId="37" xfId="1" applyFont="1" applyBorder="1" applyProtection="1">
      <protection locked="0"/>
    </xf>
    <xf numFmtId="44" fontId="0" fillId="2" borderId="29" xfId="1" applyFont="1" applyFill="1" applyBorder="1" applyProtection="1">
      <protection hidden="1"/>
    </xf>
    <xf numFmtId="0" fontId="1" fillId="4" borderId="17" xfId="0" applyFont="1" applyFill="1" applyBorder="1" applyAlignment="1">
      <alignment horizontal="center"/>
    </xf>
    <xf numFmtId="0" fontId="1" fillId="0" borderId="27" xfId="0" applyFont="1" applyBorder="1" applyAlignment="1">
      <alignment horizontal="center"/>
    </xf>
    <xf numFmtId="0" fontId="1" fillId="0" borderId="9" xfId="0" applyFont="1" applyBorder="1" applyAlignment="1">
      <alignment horizont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5" fillId="0" borderId="5"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6" xfId="0" applyFont="1" applyBorder="1" applyAlignment="1">
      <alignment horizontal="center" vertical="center" wrapText="1"/>
    </xf>
    <xf numFmtId="0" fontId="5" fillId="0" borderId="0" xfId="0" applyFont="1" applyAlignment="1">
      <alignment horizontal="center" vertical="center" wrapText="1"/>
    </xf>
    <xf numFmtId="0" fontId="5" fillId="0" borderId="32"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0" fillId="0" borderId="5" xfId="0" applyBorder="1" applyAlignment="1">
      <alignment horizontal="left" vertical="center" wrapText="1"/>
    </xf>
    <xf numFmtId="0" fontId="0" fillId="0" borderId="30" xfId="0" applyBorder="1" applyAlignment="1">
      <alignment horizontal="left" vertical="center" wrapText="1"/>
    </xf>
    <xf numFmtId="0" fontId="0" fillId="0" borderId="31" xfId="0" applyBorder="1" applyAlignment="1">
      <alignment horizontal="left" vertical="center" wrapText="1"/>
    </xf>
    <xf numFmtId="0" fontId="0" fillId="0" borderId="6" xfId="0" applyBorder="1" applyAlignment="1">
      <alignment horizontal="left" vertical="center" wrapText="1"/>
    </xf>
    <xf numFmtId="0" fontId="0" fillId="0" borderId="0" xfId="0" applyAlignment="1">
      <alignment horizontal="left" vertical="center" wrapText="1"/>
    </xf>
    <xf numFmtId="0" fontId="0" fillId="0" borderId="32"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2" fillId="0" borderId="5" xfId="0"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3" fillId="0" borderId="5" xfId="0" applyFont="1" applyBorder="1" applyAlignment="1">
      <alignment horizontal="center" vertical="center"/>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1" fillId="4" borderId="5" xfId="0" applyFont="1" applyFill="1" applyBorder="1" applyAlignment="1">
      <alignment horizontal="center"/>
    </xf>
    <xf numFmtId="0" fontId="1" fillId="4" borderId="30" xfId="0" applyFont="1" applyFill="1" applyBorder="1" applyAlignment="1">
      <alignment horizontal="center"/>
    </xf>
    <xf numFmtId="0" fontId="1" fillId="4" borderId="31" xfId="0" applyFont="1" applyFill="1" applyBorder="1" applyAlignment="1">
      <alignment horizontal="center"/>
    </xf>
    <xf numFmtId="0" fontId="0" fillId="4" borderId="15" xfId="0" applyFill="1" applyBorder="1" applyAlignment="1">
      <alignment horizontal="center"/>
    </xf>
    <xf numFmtId="0" fontId="0" fillId="4" borderId="16" xfId="0" applyFill="1" applyBorder="1" applyAlignment="1">
      <alignment horizontal="center"/>
    </xf>
    <xf numFmtId="0" fontId="0" fillId="4" borderId="17" xfId="0" applyFill="1" applyBorder="1" applyAlignment="1">
      <alignment horizontal="center"/>
    </xf>
    <xf numFmtId="0" fontId="6" fillId="0" borderId="5" xfId="0" applyFont="1" applyBorder="1" applyAlignment="1" applyProtection="1">
      <alignment horizontal="center" vertical="center"/>
      <protection locked="0"/>
    </xf>
    <xf numFmtId="0" fontId="3" fillId="0" borderId="30" xfId="0" applyFont="1" applyBorder="1" applyAlignment="1" applyProtection="1">
      <alignment horizontal="center" vertical="center"/>
      <protection locked="0"/>
    </xf>
    <xf numFmtId="0" fontId="3" fillId="0" borderId="31"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1" fillId="4" borderId="15" xfId="0" applyFont="1" applyFill="1" applyBorder="1" applyAlignment="1">
      <alignment horizontal="center"/>
    </xf>
    <xf numFmtId="0" fontId="1" fillId="4" borderId="17" xfId="0" applyFont="1" applyFill="1" applyBorder="1" applyAlignment="1">
      <alignment horizontal="center"/>
    </xf>
    <xf numFmtId="0" fontId="1" fillId="0" borderId="26" xfId="0" applyFont="1" applyBorder="1" applyAlignment="1">
      <alignment horizontal="center"/>
    </xf>
    <xf numFmtId="0" fontId="1" fillId="0" borderId="27" xfId="0" applyFont="1" applyBorder="1" applyAlignment="1">
      <alignment horizontal="center"/>
    </xf>
    <xf numFmtId="0" fontId="1" fillId="0" borderId="7" xfId="0" applyFont="1" applyBorder="1" applyAlignment="1">
      <alignment horizontal="center"/>
    </xf>
    <xf numFmtId="0" fontId="1" fillId="0" borderId="9" xfId="0" applyFont="1" applyBorder="1" applyAlignment="1">
      <alignment horizontal="center"/>
    </xf>
    <xf numFmtId="0" fontId="1" fillId="4" borderId="16" xfId="0" applyFont="1" applyFill="1" applyBorder="1" applyAlignment="1">
      <alignment horizontal="center"/>
    </xf>
    <xf numFmtId="0" fontId="1" fillId="4" borderId="12" xfId="0" applyFont="1" applyFill="1" applyBorder="1" applyAlignment="1">
      <alignment horizontal="center" wrapText="1"/>
    </xf>
    <xf numFmtId="0" fontId="1" fillId="4" borderId="11" xfId="0" applyFont="1" applyFill="1" applyBorder="1" applyAlignment="1">
      <alignment horizontal="center" wrapText="1"/>
    </xf>
    <xf numFmtId="0" fontId="1" fillId="4" borderId="14" xfId="0" applyFont="1" applyFill="1" applyBorder="1" applyAlignment="1">
      <alignment horizontal="center" wrapText="1"/>
    </xf>
    <xf numFmtId="0" fontId="7" fillId="0" borderId="15" xfId="0" applyFont="1" applyBorder="1" applyAlignment="1" applyProtection="1">
      <alignment horizontal="center"/>
      <protection locked="0"/>
    </xf>
    <xf numFmtId="0" fontId="7" fillId="0" borderId="16" xfId="0" applyFont="1" applyBorder="1" applyAlignment="1" applyProtection="1">
      <alignment horizontal="center"/>
      <protection locked="0"/>
    </xf>
    <xf numFmtId="0" fontId="7" fillId="0" borderId="17" xfId="0" applyFont="1" applyBorder="1" applyAlignment="1" applyProtection="1">
      <alignment horizontal="center"/>
      <protection locked="0"/>
    </xf>
    <xf numFmtId="0" fontId="1" fillId="4" borderId="18" xfId="0" applyFont="1" applyFill="1" applyBorder="1" applyAlignment="1">
      <alignment horizontal="center" wrapText="1"/>
    </xf>
    <xf numFmtId="0" fontId="1" fillId="4" borderId="3" xfId="0" applyFont="1" applyFill="1" applyBorder="1" applyAlignment="1">
      <alignment horizontal="center"/>
    </xf>
    <xf numFmtId="0" fontId="7" fillId="0" borderId="3" xfId="0" applyFont="1" applyBorder="1" applyAlignment="1" applyProtection="1">
      <alignment horizontal="center"/>
      <protection locked="0"/>
    </xf>
    <xf numFmtId="0" fontId="1" fillId="0" borderId="47" xfId="0" applyFont="1" applyBorder="1" applyAlignment="1">
      <alignment horizontal="center"/>
    </xf>
    <xf numFmtId="0" fontId="1" fillId="0" borderId="8" xfId="0" applyFont="1" applyBorder="1" applyAlignment="1">
      <alignment horizontal="center"/>
    </xf>
  </cellXfs>
  <cellStyles count="2">
    <cellStyle name="Currency" xfId="1" builtinId="4"/>
    <cellStyle name="Normal" xfId="0" builtinId="0"/>
  </cellStyles>
  <dxfs count="33">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3C089-C4FF-469A-BD0C-F7D5510E4B25}">
  <sheetPr>
    <tabColor theme="4" tint="0.79998168889431442"/>
  </sheetPr>
  <dimension ref="A1:M79"/>
  <sheetViews>
    <sheetView zoomScale="110" zoomScaleNormal="110" workbookViewId="0">
      <selection activeCell="L20" sqref="L20"/>
    </sheetView>
  </sheetViews>
  <sheetFormatPr defaultColWidth="0" defaultRowHeight="14.45" zeroHeight="1"/>
  <cols>
    <col min="1" max="2" width="14" style="40" customWidth="1"/>
    <col min="3" max="12" width="14" customWidth="1"/>
    <col min="13" max="13" width="0" hidden="1" customWidth="1"/>
    <col min="14" max="16384" width="8.85546875" hidden="1"/>
  </cols>
  <sheetData>
    <row r="1" spans="1:12">
      <c r="A1" s="19"/>
      <c r="B1" s="19"/>
      <c r="C1" s="19"/>
      <c r="D1" s="19"/>
      <c r="E1" s="19"/>
      <c r="F1" s="19"/>
      <c r="G1" s="19"/>
      <c r="H1" s="19"/>
      <c r="I1" s="19"/>
      <c r="J1" s="19"/>
      <c r="K1" s="19"/>
      <c r="L1" s="19"/>
    </row>
    <row r="2" spans="1:12" ht="15" thickBot="1">
      <c r="A2" s="19"/>
      <c r="B2" s="19"/>
      <c r="C2" s="19"/>
      <c r="D2" s="19"/>
      <c r="E2" s="19"/>
      <c r="F2" s="19"/>
      <c r="G2" s="19"/>
      <c r="H2" s="19"/>
      <c r="I2" s="19"/>
      <c r="J2" s="19"/>
      <c r="K2" s="19"/>
      <c r="L2" s="19"/>
    </row>
    <row r="3" spans="1:12">
      <c r="A3" s="19"/>
      <c r="B3" s="19"/>
      <c r="C3" s="152" t="s">
        <v>0</v>
      </c>
      <c r="D3" s="153"/>
      <c r="E3" s="153"/>
      <c r="F3" s="153"/>
      <c r="G3" s="153"/>
      <c r="H3" s="153"/>
      <c r="I3" s="153"/>
      <c r="J3" s="154"/>
      <c r="K3" s="19"/>
      <c r="L3" s="19"/>
    </row>
    <row r="4" spans="1:12" ht="15" thickBot="1">
      <c r="A4" s="19"/>
      <c r="B4" s="19"/>
      <c r="C4" s="155"/>
      <c r="D4" s="156"/>
      <c r="E4" s="156"/>
      <c r="F4" s="156"/>
      <c r="G4" s="156"/>
      <c r="H4" s="156"/>
      <c r="I4" s="156"/>
      <c r="J4" s="157"/>
      <c r="K4" s="19"/>
      <c r="L4" s="19"/>
    </row>
    <row r="5" spans="1:12">
      <c r="A5" s="19"/>
      <c r="B5" s="19"/>
      <c r="C5" s="19"/>
      <c r="D5" s="19"/>
      <c r="E5" s="19"/>
      <c r="F5" s="19"/>
      <c r="G5" s="19"/>
      <c r="H5" s="19"/>
      <c r="I5" s="19"/>
      <c r="J5" s="19"/>
      <c r="K5" s="19"/>
      <c r="L5" s="19"/>
    </row>
    <row r="6" spans="1:12" ht="15" thickBot="1">
      <c r="A6" s="31"/>
      <c r="B6" s="31"/>
      <c r="C6" s="31"/>
      <c r="D6" s="31"/>
      <c r="E6" s="31"/>
      <c r="F6" s="31"/>
      <c r="G6" s="19"/>
      <c r="H6" s="19"/>
      <c r="I6" s="31"/>
      <c r="J6" s="19"/>
      <c r="K6" s="31"/>
      <c r="L6" s="31"/>
    </row>
    <row r="7" spans="1:12">
      <c r="C7" s="40"/>
      <c r="D7" s="40"/>
      <c r="E7" s="40"/>
      <c r="F7" s="40"/>
      <c r="G7" s="41"/>
      <c r="H7" s="41"/>
      <c r="I7" s="40"/>
      <c r="J7" s="41"/>
      <c r="K7" s="40"/>
      <c r="L7" s="40"/>
    </row>
    <row r="8" spans="1:12" ht="15" thickBot="1">
      <c r="C8" s="40"/>
      <c r="D8" s="40"/>
      <c r="E8" s="40"/>
      <c r="F8" s="40"/>
      <c r="G8" s="40"/>
      <c r="H8" s="40"/>
      <c r="I8" s="40"/>
      <c r="J8" s="40"/>
      <c r="K8" s="40"/>
      <c r="L8" s="40"/>
    </row>
    <row r="9" spans="1:12">
      <c r="C9" s="158" t="s">
        <v>1</v>
      </c>
      <c r="D9" s="159"/>
      <c r="E9" s="159"/>
      <c r="F9" s="159"/>
      <c r="G9" s="159"/>
      <c r="H9" s="159"/>
      <c r="I9" s="159"/>
      <c r="J9" s="160"/>
      <c r="K9" s="40"/>
      <c r="L9" s="40"/>
    </row>
    <row r="10" spans="1:12" ht="15" thickBot="1">
      <c r="C10" s="161"/>
      <c r="D10" s="162"/>
      <c r="E10" s="162"/>
      <c r="F10" s="162"/>
      <c r="G10" s="162"/>
      <c r="H10" s="162"/>
      <c r="I10" s="162"/>
      <c r="J10" s="163"/>
      <c r="K10" s="40"/>
      <c r="L10" s="40"/>
    </row>
    <row r="11" spans="1:12" ht="15" thickBot="1">
      <c r="C11" s="40"/>
      <c r="D11" s="40"/>
      <c r="E11" s="40"/>
      <c r="F11" s="40"/>
      <c r="G11" s="40"/>
      <c r="H11" s="40"/>
      <c r="I11" s="40"/>
      <c r="J11" s="40"/>
      <c r="K11" s="40"/>
      <c r="L11" s="40"/>
    </row>
    <row r="12" spans="1:12" ht="18.600000000000001" thickBot="1">
      <c r="C12" s="131" t="s">
        <v>2</v>
      </c>
      <c r="D12" s="132"/>
      <c r="E12" s="132"/>
      <c r="F12" s="132"/>
      <c r="G12" s="132"/>
      <c r="H12" s="132"/>
      <c r="I12" s="132"/>
      <c r="J12" s="133"/>
      <c r="K12" s="40"/>
      <c r="L12" s="40"/>
    </row>
    <row r="13" spans="1:12" ht="15" thickBot="1">
      <c r="C13" s="40"/>
      <c r="D13" s="40"/>
      <c r="E13" s="40"/>
      <c r="F13" s="40"/>
      <c r="G13" s="40"/>
      <c r="H13" s="40"/>
      <c r="I13" s="40"/>
      <c r="J13" s="40"/>
      <c r="K13" s="40"/>
      <c r="L13" s="40"/>
    </row>
    <row r="14" spans="1:12" ht="14.45" customHeight="1">
      <c r="C14" s="143" t="s">
        <v>3</v>
      </c>
      <c r="D14" s="144"/>
      <c r="E14" s="144"/>
      <c r="F14" s="144"/>
      <c r="G14" s="144"/>
      <c r="H14" s="144"/>
      <c r="I14" s="144"/>
      <c r="J14" s="145"/>
      <c r="K14" s="40"/>
      <c r="L14" s="40"/>
    </row>
    <row r="15" spans="1:12" ht="14.45" customHeight="1">
      <c r="C15" s="146"/>
      <c r="D15" s="147"/>
      <c r="E15" s="147"/>
      <c r="F15" s="147"/>
      <c r="G15" s="147"/>
      <c r="H15" s="147"/>
      <c r="I15" s="147"/>
      <c r="J15" s="148"/>
      <c r="K15" s="40"/>
      <c r="L15" s="40"/>
    </row>
    <row r="16" spans="1:12" ht="14.45" customHeight="1">
      <c r="C16" s="146"/>
      <c r="D16" s="147"/>
      <c r="E16" s="147"/>
      <c r="F16" s="147"/>
      <c r="G16" s="147"/>
      <c r="H16" s="147"/>
      <c r="I16" s="147"/>
      <c r="J16" s="148"/>
      <c r="K16" s="40"/>
      <c r="L16" s="40"/>
    </row>
    <row r="17" spans="3:12" ht="14.45" customHeight="1">
      <c r="C17" s="146"/>
      <c r="D17" s="147"/>
      <c r="E17" s="147"/>
      <c r="F17" s="147"/>
      <c r="G17" s="147"/>
      <c r="H17" s="147"/>
      <c r="I17" s="147"/>
      <c r="J17" s="148"/>
      <c r="K17" s="40"/>
      <c r="L17" s="40"/>
    </row>
    <row r="18" spans="3:12" ht="14.45" customHeight="1">
      <c r="C18" s="146"/>
      <c r="D18" s="147"/>
      <c r="E18" s="147"/>
      <c r="F18" s="147"/>
      <c r="G18" s="147"/>
      <c r="H18" s="147"/>
      <c r="I18" s="147"/>
      <c r="J18" s="148"/>
      <c r="K18" s="40"/>
      <c r="L18" s="40"/>
    </row>
    <row r="19" spans="3:12" ht="14.45" customHeight="1">
      <c r="C19" s="146"/>
      <c r="D19" s="147"/>
      <c r="E19" s="147"/>
      <c r="F19" s="147"/>
      <c r="G19" s="147"/>
      <c r="H19" s="147"/>
      <c r="I19" s="147"/>
      <c r="J19" s="148"/>
      <c r="K19" s="40"/>
      <c r="L19" s="40"/>
    </row>
    <row r="20" spans="3:12" ht="14.45" customHeight="1">
      <c r="C20" s="146"/>
      <c r="D20" s="147"/>
      <c r="E20" s="147"/>
      <c r="F20" s="147"/>
      <c r="G20" s="147"/>
      <c r="H20" s="147"/>
      <c r="I20" s="147"/>
      <c r="J20" s="148"/>
      <c r="K20" s="40"/>
      <c r="L20" s="40"/>
    </row>
    <row r="21" spans="3:12" ht="14.45" customHeight="1">
      <c r="C21" s="146"/>
      <c r="D21" s="147"/>
      <c r="E21" s="147"/>
      <c r="F21" s="147"/>
      <c r="G21" s="147"/>
      <c r="H21" s="147"/>
      <c r="I21" s="147"/>
      <c r="J21" s="148"/>
      <c r="K21" s="40"/>
      <c r="L21" s="40"/>
    </row>
    <row r="22" spans="3:12" ht="14.45" customHeight="1">
      <c r="C22" s="146"/>
      <c r="D22" s="147"/>
      <c r="E22" s="147"/>
      <c r="F22" s="147"/>
      <c r="G22" s="147"/>
      <c r="H22" s="147"/>
      <c r="I22" s="147"/>
      <c r="J22" s="148"/>
      <c r="K22" s="40"/>
      <c r="L22" s="40"/>
    </row>
    <row r="23" spans="3:12" ht="14.45" customHeight="1">
      <c r="C23" s="146"/>
      <c r="D23" s="147"/>
      <c r="E23" s="147"/>
      <c r="F23" s="147"/>
      <c r="G23" s="147"/>
      <c r="H23" s="147"/>
      <c r="I23" s="147"/>
      <c r="J23" s="148"/>
      <c r="K23" s="40"/>
      <c r="L23" s="40"/>
    </row>
    <row r="24" spans="3:12" ht="14.45" customHeight="1">
      <c r="C24" s="146"/>
      <c r="D24" s="147"/>
      <c r="E24" s="147"/>
      <c r="F24" s="147"/>
      <c r="G24" s="147"/>
      <c r="H24" s="147"/>
      <c r="I24" s="147"/>
      <c r="J24" s="148"/>
      <c r="K24" s="40"/>
      <c r="L24" s="40"/>
    </row>
    <row r="25" spans="3:12" ht="14.45" customHeight="1">
      <c r="C25" s="146"/>
      <c r="D25" s="147"/>
      <c r="E25" s="147"/>
      <c r="F25" s="147"/>
      <c r="G25" s="147"/>
      <c r="H25" s="147"/>
      <c r="I25" s="147"/>
      <c r="J25" s="148"/>
      <c r="K25" s="40"/>
      <c r="L25" s="40"/>
    </row>
    <row r="26" spans="3:12">
      <c r="C26" s="146"/>
      <c r="D26" s="147"/>
      <c r="E26" s="147"/>
      <c r="F26" s="147"/>
      <c r="G26" s="147"/>
      <c r="H26" s="147"/>
      <c r="I26" s="147"/>
      <c r="J26" s="148"/>
      <c r="K26" s="40"/>
      <c r="L26" s="40"/>
    </row>
    <row r="27" spans="3:12">
      <c r="C27" s="146"/>
      <c r="D27" s="147"/>
      <c r="E27" s="147"/>
      <c r="F27" s="147"/>
      <c r="G27" s="147"/>
      <c r="H27" s="147"/>
      <c r="I27" s="147"/>
      <c r="J27" s="148"/>
      <c r="K27" s="40"/>
      <c r="L27" s="40"/>
    </row>
    <row r="28" spans="3:12">
      <c r="C28" s="146"/>
      <c r="D28" s="147"/>
      <c r="E28" s="147"/>
      <c r="F28" s="147"/>
      <c r="G28" s="147"/>
      <c r="H28" s="147"/>
      <c r="I28" s="147"/>
      <c r="J28" s="148"/>
      <c r="K28" s="40"/>
      <c r="L28" s="40"/>
    </row>
    <row r="29" spans="3:12" ht="15" thickBot="1">
      <c r="C29" s="149"/>
      <c r="D29" s="150"/>
      <c r="E29" s="150"/>
      <c r="F29" s="150"/>
      <c r="G29" s="150"/>
      <c r="H29" s="150"/>
      <c r="I29" s="150"/>
      <c r="J29" s="151"/>
      <c r="K29" s="40"/>
      <c r="L29" s="40"/>
    </row>
    <row r="30" spans="3:12" ht="15" thickBot="1">
      <c r="C30" s="40"/>
      <c r="D30" s="40"/>
      <c r="E30" s="40"/>
      <c r="F30" s="40"/>
      <c r="G30" s="40"/>
      <c r="H30" s="40"/>
      <c r="I30" s="40"/>
      <c r="J30" s="40"/>
      <c r="K30" s="40"/>
      <c r="L30" s="40"/>
    </row>
    <row r="31" spans="3:12" ht="18.600000000000001" thickBot="1">
      <c r="C31" s="131" t="s">
        <v>4</v>
      </c>
      <c r="D31" s="132"/>
      <c r="E31" s="132"/>
      <c r="F31" s="132"/>
      <c r="G31" s="132"/>
      <c r="H31" s="132"/>
      <c r="I31" s="132"/>
      <c r="J31" s="133"/>
      <c r="K31" s="40"/>
      <c r="L31" s="40"/>
    </row>
    <row r="32" spans="3:12" ht="15" thickBot="1">
      <c r="C32" s="40"/>
      <c r="D32" s="40"/>
      <c r="E32" s="40"/>
      <c r="F32" s="40"/>
      <c r="G32" s="40"/>
      <c r="H32" s="40"/>
      <c r="I32" s="40"/>
      <c r="J32" s="40"/>
      <c r="K32" s="40"/>
      <c r="L32" s="40"/>
    </row>
    <row r="33" spans="3:12">
      <c r="C33" s="143" t="s">
        <v>5</v>
      </c>
      <c r="D33" s="144"/>
      <c r="E33" s="144"/>
      <c r="F33" s="144"/>
      <c r="G33" s="144"/>
      <c r="H33" s="144"/>
      <c r="I33" s="144"/>
      <c r="J33" s="145"/>
      <c r="K33" s="40"/>
      <c r="L33" s="40"/>
    </row>
    <row r="34" spans="3:12">
      <c r="C34" s="146"/>
      <c r="D34" s="147"/>
      <c r="E34" s="147"/>
      <c r="F34" s="147"/>
      <c r="G34" s="147"/>
      <c r="H34" s="147"/>
      <c r="I34" s="147"/>
      <c r="J34" s="148"/>
      <c r="K34" s="40"/>
      <c r="L34" s="40"/>
    </row>
    <row r="35" spans="3:12">
      <c r="C35" s="146"/>
      <c r="D35" s="147"/>
      <c r="E35" s="147"/>
      <c r="F35" s="147"/>
      <c r="G35" s="147"/>
      <c r="H35" s="147"/>
      <c r="I35" s="147"/>
      <c r="J35" s="148"/>
      <c r="K35" s="40"/>
      <c r="L35" s="40"/>
    </row>
    <row r="36" spans="3:12">
      <c r="C36" s="146"/>
      <c r="D36" s="147"/>
      <c r="E36" s="147"/>
      <c r="F36" s="147"/>
      <c r="G36" s="147"/>
      <c r="H36" s="147"/>
      <c r="I36" s="147"/>
      <c r="J36" s="148"/>
      <c r="K36" s="40"/>
      <c r="L36" s="40"/>
    </row>
    <row r="37" spans="3:12">
      <c r="C37" s="146"/>
      <c r="D37" s="147"/>
      <c r="E37" s="147"/>
      <c r="F37" s="147"/>
      <c r="G37" s="147"/>
      <c r="H37" s="147"/>
      <c r="I37" s="147"/>
      <c r="J37" s="148"/>
      <c r="K37" s="40"/>
      <c r="L37" s="40"/>
    </row>
    <row r="38" spans="3:12">
      <c r="C38" s="146"/>
      <c r="D38" s="147"/>
      <c r="E38" s="147"/>
      <c r="F38" s="147"/>
      <c r="G38" s="147"/>
      <c r="H38" s="147"/>
      <c r="I38" s="147"/>
      <c r="J38" s="148"/>
      <c r="K38" s="40"/>
      <c r="L38" s="40"/>
    </row>
    <row r="39" spans="3:12">
      <c r="C39" s="146"/>
      <c r="D39" s="147"/>
      <c r="E39" s="147"/>
      <c r="F39" s="147"/>
      <c r="G39" s="147"/>
      <c r="H39" s="147"/>
      <c r="I39" s="147"/>
      <c r="J39" s="148"/>
      <c r="K39" s="40"/>
      <c r="L39" s="40"/>
    </row>
    <row r="40" spans="3:12">
      <c r="C40" s="146"/>
      <c r="D40" s="147"/>
      <c r="E40" s="147"/>
      <c r="F40" s="147"/>
      <c r="G40" s="147"/>
      <c r="H40" s="147"/>
      <c r="I40" s="147"/>
      <c r="J40" s="148"/>
      <c r="K40" s="40"/>
      <c r="L40" s="40"/>
    </row>
    <row r="41" spans="3:12">
      <c r="C41" s="146"/>
      <c r="D41" s="147"/>
      <c r="E41" s="147"/>
      <c r="F41" s="147"/>
      <c r="G41" s="147"/>
      <c r="H41" s="147"/>
      <c r="I41" s="147"/>
      <c r="J41" s="148"/>
      <c r="K41" s="40"/>
      <c r="L41" s="40"/>
    </row>
    <row r="42" spans="3:12">
      <c r="C42" s="146"/>
      <c r="D42" s="147"/>
      <c r="E42" s="147"/>
      <c r="F42" s="147"/>
      <c r="G42" s="147"/>
      <c r="H42" s="147"/>
      <c r="I42" s="147"/>
      <c r="J42" s="148"/>
      <c r="K42" s="40"/>
      <c r="L42" s="40"/>
    </row>
    <row r="43" spans="3:12">
      <c r="C43" s="146"/>
      <c r="D43" s="147"/>
      <c r="E43" s="147"/>
      <c r="F43" s="147"/>
      <c r="G43" s="147"/>
      <c r="H43" s="147"/>
      <c r="I43" s="147"/>
      <c r="J43" s="148"/>
      <c r="K43" s="40"/>
      <c r="L43" s="40"/>
    </row>
    <row r="44" spans="3:12">
      <c r="C44" s="146"/>
      <c r="D44" s="147"/>
      <c r="E44" s="147"/>
      <c r="F44" s="147"/>
      <c r="G44" s="147"/>
      <c r="H44" s="147"/>
      <c r="I44" s="147"/>
      <c r="J44" s="148"/>
      <c r="K44" s="40"/>
      <c r="L44" s="40"/>
    </row>
    <row r="45" spans="3:12">
      <c r="C45" s="146"/>
      <c r="D45" s="147"/>
      <c r="E45" s="147"/>
      <c r="F45" s="147"/>
      <c r="G45" s="147"/>
      <c r="H45" s="147"/>
      <c r="I45" s="147"/>
      <c r="J45" s="148"/>
      <c r="K45" s="40"/>
      <c r="L45" s="40"/>
    </row>
    <row r="46" spans="3:12">
      <c r="C46" s="146"/>
      <c r="D46" s="147"/>
      <c r="E46" s="147"/>
      <c r="F46" s="147"/>
      <c r="G46" s="147"/>
      <c r="H46" s="147"/>
      <c r="I46" s="147"/>
      <c r="J46" s="148"/>
      <c r="K46" s="40"/>
      <c r="L46" s="40"/>
    </row>
    <row r="47" spans="3:12">
      <c r="C47" s="146"/>
      <c r="D47" s="147"/>
      <c r="E47" s="147"/>
      <c r="F47" s="147"/>
      <c r="G47" s="147"/>
      <c r="H47" s="147"/>
      <c r="I47" s="147"/>
      <c r="J47" s="148"/>
      <c r="K47" s="40"/>
      <c r="L47" s="40"/>
    </row>
    <row r="48" spans="3:12">
      <c r="C48" s="146"/>
      <c r="D48" s="147"/>
      <c r="E48" s="147"/>
      <c r="F48" s="147"/>
      <c r="G48" s="147"/>
      <c r="H48" s="147"/>
      <c r="I48" s="147"/>
      <c r="J48" s="148"/>
      <c r="K48" s="40"/>
      <c r="L48" s="40"/>
    </row>
    <row r="49" spans="3:12">
      <c r="C49" s="146"/>
      <c r="D49" s="147"/>
      <c r="E49" s="147"/>
      <c r="F49" s="147"/>
      <c r="G49" s="147"/>
      <c r="H49" s="147"/>
      <c r="I49" s="147"/>
      <c r="J49" s="148"/>
      <c r="K49" s="40"/>
      <c r="L49" s="40"/>
    </row>
    <row r="50" spans="3:12">
      <c r="C50" s="146"/>
      <c r="D50" s="147"/>
      <c r="E50" s="147"/>
      <c r="F50" s="147"/>
      <c r="G50" s="147"/>
      <c r="H50" s="147"/>
      <c r="I50" s="147"/>
      <c r="J50" s="148"/>
      <c r="K50" s="40"/>
      <c r="L50" s="40"/>
    </row>
    <row r="51" spans="3:12">
      <c r="C51" s="146"/>
      <c r="D51" s="147"/>
      <c r="E51" s="147"/>
      <c r="F51" s="147"/>
      <c r="G51" s="147"/>
      <c r="H51" s="147"/>
      <c r="I51" s="147"/>
      <c r="J51" s="148"/>
      <c r="K51" s="40"/>
      <c r="L51" s="40"/>
    </row>
    <row r="52" spans="3:12">
      <c r="C52" s="146"/>
      <c r="D52" s="147"/>
      <c r="E52" s="147"/>
      <c r="F52" s="147"/>
      <c r="G52" s="147"/>
      <c r="H52" s="147"/>
      <c r="I52" s="147"/>
      <c r="J52" s="148"/>
      <c r="K52" s="40"/>
      <c r="L52" s="40"/>
    </row>
    <row r="53" spans="3:12">
      <c r="C53" s="146"/>
      <c r="D53" s="147"/>
      <c r="E53" s="147"/>
      <c r="F53" s="147"/>
      <c r="G53" s="147"/>
      <c r="H53" s="147"/>
      <c r="I53" s="147"/>
      <c r="J53" s="148"/>
      <c r="K53" s="40"/>
      <c r="L53" s="40"/>
    </row>
    <row r="54" spans="3:12">
      <c r="C54" s="146"/>
      <c r="D54" s="147"/>
      <c r="E54" s="147"/>
      <c r="F54" s="147"/>
      <c r="G54" s="147"/>
      <c r="H54" s="147"/>
      <c r="I54" s="147"/>
      <c r="J54" s="148"/>
      <c r="K54" s="40"/>
      <c r="L54" s="40"/>
    </row>
    <row r="55" spans="3:12">
      <c r="C55" s="146"/>
      <c r="D55" s="147"/>
      <c r="E55" s="147"/>
      <c r="F55" s="147"/>
      <c r="G55" s="147"/>
      <c r="H55" s="147"/>
      <c r="I55" s="147"/>
      <c r="J55" s="148"/>
      <c r="K55" s="40"/>
      <c r="L55" s="40"/>
    </row>
    <row r="56" spans="3:12" ht="15" thickBot="1">
      <c r="C56" s="149"/>
      <c r="D56" s="150"/>
      <c r="E56" s="150"/>
      <c r="F56" s="150"/>
      <c r="G56" s="150"/>
      <c r="H56" s="150"/>
      <c r="I56" s="150"/>
      <c r="J56" s="151"/>
      <c r="K56" s="40"/>
      <c r="L56" s="40"/>
    </row>
    <row r="57" spans="3:12" ht="15" thickBot="1">
      <c r="C57" s="40"/>
      <c r="D57" s="40"/>
      <c r="E57" s="40"/>
      <c r="F57" s="40"/>
      <c r="G57" s="40"/>
      <c r="H57" s="40"/>
      <c r="I57" s="40"/>
      <c r="J57" s="40"/>
      <c r="K57" s="40"/>
      <c r="L57" s="40"/>
    </row>
    <row r="58" spans="3:12" ht="18.600000000000001" thickBot="1">
      <c r="C58" s="131" t="s">
        <v>6</v>
      </c>
      <c r="D58" s="132"/>
      <c r="E58" s="132"/>
      <c r="F58" s="132"/>
      <c r="G58" s="132"/>
      <c r="H58" s="132"/>
      <c r="I58" s="132"/>
      <c r="J58" s="133"/>
      <c r="K58" s="40"/>
      <c r="L58" s="40"/>
    </row>
    <row r="59" spans="3:12" ht="15" thickBot="1">
      <c r="C59" s="40"/>
      <c r="D59" s="40"/>
      <c r="E59" s="40"/>
      <c r="F59" s="40"/>
      <c r="G59" s="40"/>
      <c r="H59" s="40"/>
      <c r="I59" s="40"/>
      <c r="J59" s="40"/>
      <c r="K59" s="40"/>
      <c r="L59" s="40"/>
    </row>
    <row r="60" spans="3:12" ht="13.9" customHeight="1">
      <c r="C60" s="134" t="s">
        <v>7</v>
      </c>
      <c r="D60" s="135"/>
      <c r="E60" s="135"/>
      <c r="F60" s="135"/>
      <c r="G60" s="135"/>
      <c r="H60" s="135"/>
      <c r="I60" s="135"/>
      <c r="J60" s="136"/>
      <c r="K60" s="40"/>
      <c r="L60" s="40"/>
    </row>
    <row r="61" spans="3:12">
      <c r="C61" s="137"/>
      <c r="D61" s="138"/>
      <c r="E61" s="138"/>
      <c r="F61" s="138"/>
      <c r="G61" s="138"/>
      <c r="H61" s="138"/>
      <c r="I61" s="138"/>
      <c r="J61" s="139"/>
      <c r="K61" s="40"/>
      <c r="L61" s="40"/>
    </row>
    <row r="62" spans="3:12">
      <c r="C62" s="137"/>
      <c r="D62" s="138"/>
      <c r="E62" s="138"/>
      <c r="F62" s="138"/>
      <c r="G62" s="138"/>
      <c r="H62" s="138"/>
      <c r="I62" s="138"/>
      <c r="J62" s="139"/>
      <c r="K62" s="40"/>
      <c r="L62" s="40"/>
    </row>
    <row r="63" spans="3:12">
      <c r="C63" s="137"/>
      <c r="D63" s="138"/>
      <c r="E63" s="138"/>
      <c r="F63" s="138"/>
      <c r="G63" s="138"/>
      <c r="H63" s="138"/>
      <c r="I63" s="138"/>
      <c r="J63" s="139"/>
      <c r="K63" s="40"/>
      <c r="L63" s="40"/>
    </row>
    <row r="64" spans="3:12" ht="15" thickBot="1">
      <c r="C64" s="140"/>
      <c r="D64" s="141"/>
      <c r="E64" s="141"/>
      <c r="F64" s="141"/>
      <c r="G64" s="141"/>
      <c r="H64" s="141"/>
      <c r="I64" s="141"/>
      <c r="J64" s="142"/>
      <c r="K64" s="40"/>
      <c r="L64" s="40"/>
    </row>
    <row r="65" spans="3:12">
      <c r="C65" s="40"/>
      <c r="D65" s="40"/>
      <c r="E65" s="40"/>
      <c r="F65" s="40"/>
      <c r="G65" s="40"/>
      <c r="H65" s="40"/>
      <c r="I65" s="40"/>
      <c r="J65" s="40"/>
      <c r="K65" s="40"/>
      <c r="L65" s="40"/>
    </row>
    <row r="66" spans="3:12">
      <c r="C66" s="40"/>
      <c r="D66" s="40"/>
      <c r="E66" s="40"/>
      <c r="F66" s="40"/>
      <c r="G66" s="40"/>
      <c r="H66" s="40"/>
      <c r="I66" s="40"/>
      <c r="J66" s="40"/>
      <c r="K66" s="40"/>
      <c r="L66" s="40"/>
    </row>
    <row r="67" spans="3:12" ht="13.9" hidden="1" customHeight="1">
      <c r="C67" s="62"/>
      <c r="D67" s="63"/>
      <c r="E67" s="63"/>
      <c r="F67" s="63"/>
      <c r="G67" s="63"/>
      <c r="H67" s="63"/>
      <c r="I67" s="63"/>
      <c r="J67" s="64"/>
    </row>
    <row r="68" spans="3:12" ht="13.9" hidden="1" customHeight="1">
      <c r="C68" s="62"/>
      <c r="D68" s="63"/>
      <c r="E68" s="63"/>
      <c r="F68" s="63"/>
      <c r="G68" s="63"/>
      <c r="H68" s="63"/>
      <c r="I68" s="63"/>
      <c r="J68" s="64"/>
    </row>
    <row r="69" spans="3:12" ht="13.9" hidden="1" customHeight="1">
      <c r="C69" s="62"/>
      <c r="D69" s="63"/>
      <c r="E69" s="63"/>
      <c r="F69" s="63"/>
      <c r="G69" s="63"/>
      <c r="H69" s="63"/>
      <c r="I69" s="63"/>
      <c r="J69" s="64"/>
    </row>
    <row r="70" spans="3:12" ht="13.9" hidden="1" customHeight="1">
      <c r="C70" s="62"/>
      <c r="D70" s="63"/>
      <c r="E70" s="63"/>
      <c r="F70" s="63"/>
      <c r="G70" s="63"/>
      <c r="H70" s="63"/>
      <c r="I70" s="63"/>
      <c r="J70" s="64"/>
    </row>
    <row r="71" spans="3:12" ht="13.9" hidden="1" customHeight="1">
      <c r="C71" s="62"/>
      <c r="D71" s="63"/>
      <c r="E71" s="63"/>
      <c r="F71" s="63"/>
      <c r="G71" s="63"/>
      <c r="H71" s="63"/>
      <c r="I71" s="63"/>
      <c r="J71" s="64"/>
    </row>
    <row r="72" spans="3:12" ht="13.9" hidden="1" customHeight="1">
      <c r="C72" s="62"/>
      <c r="D72" s="63"/>
      <c r="E72" s="63"/>
      <c r="F72" s="63"/>
      <c r="G72" s="63"/>
      <c r="H72" s="63"/>
      <c r="I72" s="63"/>
      <c r="J72" s="64"/>
    </row>
    <row r="73" spans="3:12" ht="13.9" hidden="1" customHeight="1">
      <c r="C73" s="62"/>
      <c r="D73" s="63"/>
      <c r="E73" s="63"/>
      <c r="F73" s="63"/>
      <c r="G73" s="63"/>
      <c r="H73" s="63"/>
      <c r="I73" s="63"/>
      <c r="J73" s="64"/>
    </row>
    <row r="74" spans="3:12" ht="13.9" hidden="1" customHeight="1">
      <c r="C74" s="62"/>
      <c r="D74" s="63"/>
      <c r="E74" s="63"/>
      <c r="F74" s="63"/>
      <c r="G74" s="63"/>
      <c r="H74" s="63"/>
      <c r="I74" s="63"/>
      <c r="J74" s="64"/>
    </row>
    <row r="75" spans="3:12" ht="13.9" hidden="1" customHeight="1">
      <c r="C75" s="62"/>
      <c r="D75" s="63"/>
      <c r="E75" s="63"/>
      <c r="F75" s="63"/>
      <c r="G75" s="63"/>
      <c r="H75" s="63"/>
      <c r="I75" s="63"/>
      <c r="J75" s="64"/>
    </row>
    <row r="76" spans="3:12" ht="13.9" hidden="1" customHeight="1">
      <c r="C76" s="62"/>
      <c r="D76" s="63"/>
      <c r="E76" s="63"/>
      <c r="F76" s="63"/>
      <c r="G76" s="63"/>
      <c r="H76" s="63"/>
      <c r="I76" s="63"/>
      <c r="J76" s="64"/>
    </row>
    <row r="77" spans="3:12" ht="13.9" hidden="1" customHeight="1">
      <c r="C77" s="62"/>
      <c r="D77" s="63"/>
      <c r="E77" s="63"/>
      <c r="F77" s="63"/>
      <c r="G77" s="63"/>
      <c r="H77" s="63"/>
      <c r="I77" s="63"/>
      <c r="J77" s="64"/>
    </row>
    <row r="78" spans="3:12" ht="13.9" hidden="1" customHeight="1">
      <c r="C78" s="62"/>
      <c r="D78" s="63"/>
      <c r="E78" s="63"/>
      <c r="F78" s="63"/>
      <c r="G78" s="63"/>
      <c r="H78" s="63"/>
      <c r="I78" s="63"/>
      <c r="J78" s="64"/>
    </row>
    <row r="79" spans="3:12" ht="14.45" hidden="1" customHeight="1" thickBot="1">
      <c r="C79" s="65"/>
      <c r="D79" s="66"/>
      <c r="E79" s="66"/>
      <c r="F79" s="66"/>
      <c r="G79" s="66"/>
      <c r="H79" s="66"/>
      <c r="I79" s="66"/>
      <c r="J79" s="67"/>
    </row>
  </sheetData>
  <sheetProtection sheet="1" objects="1" scenarios="1"/>
  <mergeCells count="8">
    <mergeCell ref="C58:J58"/>
    <mergeCell ref="C60:J64"/>
    <mergeCell ref="C33:J56"/>
    <mergeCell ref="C14:J29"/>
    <mergeCell ref="C3:J4"/>
    <mergeCell ref="C9:J10"/>
    <mergeCell ref="C12:J12"/>
    <mergeCell ref="C31:J3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CBF95B-A141-449D-9579-EE01B58E2B91}">
  <sheetPr>
    <tabColor theme="3" tint="0.499984740745262"/>
  </sheetPr>
  <dimension ref="A1:H43"/>
  <sheetViews>
    <sheetView tabSelected="1" zoomScaleNormal="100" workbookViewId="0">
      <selection activeCell="E13" sqref="E13"/>
    </sheetView>
  </sheetViews>
  <sheetFormatPr defaultColWidth="0" defaultRowHeight="14.45" zeroHeight="1"/>
  <cols>
    <col min="1" max="1" width="8.7109375" style="19" customWidth="1"/>
    <col min="2" max="2" width="44.7109375" style="19" customWidth="1"/>
    <col min="3" max="3" width="12.42578125" style="19" bestFit="1" customWidth="1"/>
    <col min="4" max="4" width="18.42578125" style="19" bestFit="1" customWidth="1"/>
    <col min="5" max="5" width="19.7109375" style="19" bestFit="1" customWidth="1"/>
    <col min="6" max="6" width="30.140625" style="19" customWidth="1"/>
    <col min="7" max="7" width="30.140625" style="19" bestFit="1" customWidth="1"/>
    <col min="8" max="8" width="8.7109375" style="19" customWidth="1"/>
    <col min="9" max="16384" width="8.7109375" hidden="1"/>
  </cols>
  <sheetData>
    <row r="1" spans="2:7"/>
    <row r="2" spans="2:7" ht="15" thickBot="1"/>
    <row r="3" spans="2:7">
      <c r="B3" s="170" t="s">
        <v>8</v>
      </c>
      <c r="C3" s="171"/>
      <c r="D3" s="171"/>
      <c r="E3" s="171"/>
      <c r="F3" s="171"/>
      <c r="G3" s="172"/>
    </row>
    <row r="4" spans="2:7" ht="15" thickBot="1">
      <c r="B4" s="173"/>
      <c r="C4" s="174"/>
      <c r="D4" s="174"/>
      <c r="E4" s="174"/>
      <c r="F4" s="174"/>
      <c r="G4" s="175"/>
    </row>
    <row r="5" spans="2:7"/>
    <row r="6" spans="2:7" ht="15" thickBot="1"/>
    <row r="7" spans="2:7" ht="16.149999999999999" thickBot="1">
      <c r="B7" s="164" t="s">
        <v>9</v>
      </c>
      <c r="C7" s="165"/>
      <c r="D7" s="165"/>
      <c r="E7" s="165"/>
      <c r="F7" s="165"/>
      <c r="G7" s="166"/>
    </row>
    <row r="8" spans="2:7" ht="63" thickBot="1">
      <c r="B8" s="25" t="s">
        <v>10</v>
      </c>
      <c r="C8" s="25" t="s">
        <v>11</v>
      </c>
      <c r="D8" s="25" t="s">
        <v>12</v>
      </c>
      <c r="E8" s="25" t="s">
        <v>13</v>
      </c>
      <c r="F8" s="26" t="s">
        <v>14</v>
      </c>
      <c r="G8" s="26" t="s">
        <v>15</v>
      </c>
    </row>
    <row r="9" spans="2:7">
      <c r="B9" s="34"/>
      <c r="C9" s="8"/>
      <c r="D9" s="8"/>
      <c r="E9" s="8"/>
      <c r="F9" s="103"/>
      <c r="G9" s="3" t="str" cm="1">
        <f t="array" ref="G9">IFERROR(_xlfn.IFS(ISBLANK(B9),"",D9&lt;=100,"Exclude - Enrollment 100 or Below"),"")</f>
        <v/>
      </c>
    </row>
    <row r="10" spans="2:7">
      <c r="B10" s="35"/>
      <c r="C10" s="9"/>
      <c r="D10" s="9"/>
      <c r="E10" s="9"/>
      <c r="F10" s="104"/>
      <c r="G10" s="4" t="str" cm="1">
        <f t="array" ref="G10">IFERROR(_xlfn.IFS(ISBLANK(B10),"",D10&lt;=100,"Exclude - Enrollment 100 or Below"),"")</f>
        <v/>
      </c>
    </row>
    <row r="11" spans="2:7">
      <c r="B11" s="35" t="s">
        <v>16</v>
      </c>
      <c r="C11" s="9"/>
      <c r="D11" s="9">
        <v>100</v>
      </c>
      <c r="E11" s="9">
        <v>5</v>
      </c>
      <c r="F11" s="104"/>
      <c r="G11" s="4" t="str" cm="1">
        <f t="array" ref="G11">IFERROR(_xlfn.IFS(ISBLANK(B11),"",D11&lt;=100,"Exclude - Enrollment 100 or Below"),"")</f>
        <v>Exclude - Enrollment 100 or Below</v>
      </c>
    </row>
    <row r="12" spans="2:7">
      <c r="B12" s="35" t="s">
        <v>17</v>
      </c>
      <c r="C12" s="9"/>
      <c r="D12" s="9">
        <v>200</v>
      </c>
      <c r="E12" s="9">
        <v>10</v>
      </c>
      <c r="F12" s="104"/>
      <c r="G12" s="4" t="str" cm="1">
        <f t="array" ref="G12">IFERROR(_xlfn.IFS(ISBLANK(B12),"",D12&lt;=100,"Exclude - Enrollment 100 or Below"),"")</f>
        <v/>
      </c>
    </row>
    <row r="13" spans="2:7">
      <c r="B13" s="35" t="s">
        <v>18</v>
      </c>
      <c r="C13" s="9"/>
      <c r="D13" s="9">
        <v>75</v>
      </c>
      <c r="E13" s="9">
        <v>3</v>
      </c>
      <c r="F13" s="104"/>
      <c r="G13" s="4" t="str" cm="1">
        <f t="array" ref="G13">IFERROR(_xlfn.IFS(ISBLANK(B13),"",D13&lt;=100,"Exclude - Enrollment 100 or Below"),"")</f>
        <v>Exclude - Enrollment 100 or Below</v>
      </c>
    </row>
    <row r="14" spans="2:7">
      <c r="B14" s="35"/>
      <c r="C14" s="9"/>
      <c r="D14" s="9"/>
      <c r="E14" s="9"/>
      <c r="F14" s="104"/>
      <c r="G14" s="4" t="str" cm="1">
        <f t="array" ref="G14">IFERROR(_xlfn.IFS(ISBLANK(B14),"",D14&lt;=100,"Exclude - Enrollment 100 or Below"),"")</f>
        <v/>
      </c>
    </row>
    <row r="15" spans="2:7">
      <c r="B15" s="35"/>
      <c r="C15" s="9"/>
      <c r="D15" s="9"/>
      <c r="E15" s="9"/>
      <c r="F15" s="104"/>
      <c r="G15" s="4" t="str" cm="1">
        <f t="array" ref="G15">IFERROR(_xlfn.IFS(ISBLANK(B15),"",D15&lt;=100,"Exclude - Enrollment 100 or Below"),"")</f>
        <v/>
      </c>
    </row>
    <row r="16" spans="2:7">
      <c r="B16" s="35"/>
      <c r="C16" s="9"/>
      <c r="D16" s="9"/>
      <c r="E16" s="9"/>
      <c r="F16" s="104"/>
      <c r="G16" s="4" t="str" cm="1">
        <f t="array" ref="G16">IFERROR(_xlfn.IFS(ISBLANK(B16),"",D16&lt;=100,"Exclude - Enrollment 100 or Below"),"")</f>
        <v/>
      </c>
    </row>
    <row r="17" spans="2:7">
      <c r="B17" s="35"/>
      <c r="C17" s="9"/>
      <c r="D17" s="9"/>
      <c r="E17" s="9"/>
      <c r="F17" s="104"/>
      <c r="G17" s="4" t="str" cm="1">
        <f t="array" ref="G17">IFERROR(_xlfn.IFS(ISBLANK(B17),"",D17&lt;=100,"Exclude - Enrollment 100 or Below"),"")</f>
        <v/>
      </c>
    </row>
    <row r="18" spans="2:7">
      <c r="B18" s="35"/>
      <c r="C18" s="9"/>
      <c r="D18" s="9"/>
      <c r="E18" s="9"/>
      <c r="F18" s="104"/>
      <c r="G18" s="4" t="str" cm="1">
        <f t="array" ref="G18">IFERROR(_xlfn.IFS(ISBLANK(B18),"",D18&lt;=100,"Exclude - Enrollment 100 or Below"),"")</f>
        <v/>
      </c>
    </row>
    <row r="19" spans="2:7">
      <c r="B19" s="35"/>
      <c r="C19" s="9"/>
      <c r="D19" s="9"/>
      <c r="E19" s="9"/>
      <c r="F19" s="104"/>
      <c r="G19" s="4" t="str" cm="1">
        <f t="array" ref="G19">IFERROR(_xlfn.IFS(ISBLANK(B19),"",D19&lt;=100,"Exclude - Enrollment 100 or Below"),"")</f>
        <v/>
      </c>
    </row>
    <row r="20" spans="2:7">
      <c r="B20" s="35"/>
      <c r="C20" s="9"/>
      <c r="D20" s="9"/>
      <c r="E20" s="9"/>
      <c r="F20" s="104"/>
      <c r="G20" s="4" t="str" cm="1">
        <f t="array" ref="G20">IFERROR(_xlfn.IFS(ISBLANK(B20),"",D20&lt;=100,"Exclude - Enrollment 100 or Below"),"")</f>
        <v/>
      </c>
    </row>
    <row r="21" spans="2:7">
      <c r="B21" s="35"/>
      <c r="C21" s="9"/>
      <c r="D21" s="9"/>
      <c r="E21" s="9"/>
      <c r="F21" s="104"/>
      <c r="G21" s="4" t="str" cm="1">
        <f t="array" ref="G21">IFERROR(_xlfn.IFS(ISBLANK(B21),"",D21&lt;=100,"Exclude - Enrollment 100 or Below"),"")</f>
        <v/>
      </c>
    </row>
    <row r="22" spans="2:7">
      <c r="B22" s="35"/>
      <c r="C22" s="9"/>
      <c r="D22" s="9"/>
      <c r="E22" s="9"/>
      <c r="F22" s="104"/>
      <c r="G22" s="4" t="str" cm="1">
        <f t="array" ref="G22">IFERROR(_xlfn.IFS(ISBLANK(B22),"",D22&lt;=100,"Exclude - Enrollment 100 or Below"),"")</f>
        <v/>
      </c>
    </row>
    <row r="23" spans="2:7" ht="15" thickBot="1">
      <c r="B23" s="36"/>
      <c r="C23" s="10"/>
      <c r="D23" s="10"/>
      <c r="E23" s="10"/>
      <c r="F23" s="105"/>
      <c r="G23" s="5" t="str" cm="1">
        <f t="array" ref="G23">IFERROR(_xlfn.IFS(ISBLANK(B23),"",D23&lt;=100,"Exclude - Enrollment 100 or Below"),"")</f>
        <v/>
      </c>
    </row>
    <row r="24" spans="2:7" ht="15" thickBot="1"/>
    <row r="25" spans="2:7" ht="15" thickBot="1">
      <c r="B25" s="167" t="s">
        <v>19</v>
      </c>
      <c r="C25" s="168"/>
      <c r="D25" s="168"/>
      <c r="E25" s="168"/>
      <c r="F25" s="168"/>
      <c r="G25" s="169"/>
    </row>
    <row r="26" spans="2:7" ht="63" thickBot="1">
      <c r="B26" s="25" t="s">
        <v>10</v>
      </c>
      <c r="C26" s="25" t="s">
        <v>11</v>
      </c>
      <c r="D26" s="25" t="s">
        <v>12</v>
      </c>
      <c r="E26" s="25" t="s">
        <v>13</v>
      </c>
      <c r="F26" s="26" t="s">
        <v>14</v>
      </c>
      <c r="G26" s="26" t="s">
        <v>15</v>
      </c>
    </row>
    <row r="27" spans="2:7">
      <c r="B27" s="34"/>
      <c r="C27" s="8"/>
      <c r="D27" s="8"/>
      <c r="E27" s="8"/>
      <c r="F27" s="106"/>
      <c r="G27" s="3" t="str" cm="1">
        <f t="array" ref="G27">IFERROR(_xlfn.IFS(ISBLANK(B27),"",D27&lt;=100,"Exclude - Enrollment 100 or Below"),"")</f>
        <v/>
      </c>
    </row>
    <row r="28" spans="2:7">
      <c r="B28" s="35"/>
      <c r="C28" s="9"/>
      <c r="D28" s="9"/>
      <c r="E28" s="9"/>
      <c r="F28" s="107"/>
      <c r="G28" s="4" t="str" cm="1">
        <f t="array" ref="G28">IFERROR(_xlfn.IFS(ISBLANK(B28),"",D28&lt;=100,"Exclude - Enrollment 100 or Below"),"")</f>
        <v/>
      </c>
    </row>
    <row r="29" spans="2:7">
      <c r="B29" s="35"/>
      <c r="C29" s="9"/>
      <c r="D29" s="9"/>
      <c r="E29" s="9"/>
      <c r="F29" s="107"/>
      <c r="G29" s="4" t="str" cm="1">
        <f t="array" ref="G29">IFERROR(_xlfn.IFS(ISBLANK(B29),"",D29&lt;=100,"Exclude - Enrollment 100 or Below"),"")</f>
        <v/>
      </c>
    </row>
    <row r="30" spans="2:7">
      <c r="B30" s="35"/>
      <c r="C30" s="9"/>
      <c r="D30" s="9"/>
      <c r="E30" s="9"/>
      <c r="F30" s="107"/>
      <c r="G30" s="4" t="str" cm="1">
        <f t="array" ref="G30">IFERROR(_xlfn.IFS(ISBLANK(B30),"",D30&lt;=100,"Exclude - Enrollment 100 or Below"),"")</f>
        <v/>
      </c>
    </row>
    <row r="31" spans="2:7">
      <c r="B31" s="35"/>
      <c r="C31" s="9"/>
      <c r="D31" s="9"/>
      <c r="E31" s="9"/>
      <c r="F31" s="107"/>
      <c r="G31" s="4" t="str" cm="1">
        <f t="array" ref="G31">IFERROR(_xlfn.IFS(ISBLANK(B31),"",D31&lt;=100,"Exclude - Enrollment 100 or Below"),"")</f>
        <v/>
      </c>
    </row>
    <row r="32" spans="2:7">
      <c r="B32" s="35"/>
      <c r="C32" s="9"/>
      <c r="D32" s="9"/>
      <c r="E32" s="9"/>
      <c r="F32" s="107"/>
      <c r="G32" s="4" t="str" cm="1">
        <f t="array" ref="G32">IFERROR(_xlfn.IFS(ISBLANK(B32),"",D32&lt;=100,"Exclude - Enrollment 100 or Below"),"")</f>
        <v/>
      </c>
    </row>
    <row r="33" spans="2:7">
      <c r="B33" s="35"/>
      <c r="C33" s="9"/>
      <c r="D33" s="9"/>
      <c r="E33" s="9"/>
      <c r="F33" s="107"/>
      <c r="G33" s="4" t="str" cm="1">
        <f t="array" ref="G33">IFERROR(_xlfn.IFS(ISBLANK(B33),"",D33&lt;=100,"Exclude - Enrollment 100 or Below"),"")</f>
        <v/>
      </c>
    </row>
    <row r="34" spans="2:7">
      <c r="B34" s="35"/>
      <c r="C34" s="9"/>
      <c r="D34" s="9"/>
      <c r="E34" s="9"/>
      <c r="F34" s="107"/>
      <c r="G34" s="4" t="str" cm="1">
        <f t="array" ref="G34">IFERROR(_xlfn.IFS(ISBLANK(B34),"",D34&lt;=100,"Exclude - Enrollment 100 or Below"),"")</f>
        <v/>
      </c>
    </row>
    <row r="35" spans="2:7">
      <c r="B35" s="35"/>
      <c r="C35" s="9"/>
      <c r="D35" s="9"/>
      <c r="E35" s="9"/>
      <c r="F35" s="107"/>
      <c r="G35" s="4" t="str" cm="1">
        <f t="array" ref="G35">IFERROR(_xlfn.IFS(ISBLANK(B35),"",D35&lt;=100,"Exclude - Enrollment 100 or Below"),"")</f>
        <v/>
      </c>
    </row>
    <row r="36" spans="2:7">
      <c r="B36" s="35"/>
      <c r="C36" s="9"/>
      <c r="D36" s="9"/>
      <c r="E36" s="9"/>
      <c r="F36" s="107"/>
      <c r="G36" s="4" t="str" cm="1">
        <f t="array" ref="G36">IFERROR(_xlfn.IFS(ISBLANK(B36),"",D36&lt;=100,"Exclude - Enrollment 100 or Below"),"")</f>
        <v/>
      </c>
    </row>
    <row r="37" spans="2:7">
      <c r="B37" s="35"/>
      <c r="C37" s="9"/>
      <c r="D37" s="9"/>
      <c r="E37" s="9"/>
      <c r="F37" s="107"/>
      <c r="G37" s="4" t="str" cm="1">
        <f t="array" ref="G37">IFERROR(_xlfn.IFS(ISBLANK(B37),"",D37&lt;=100,"Exclude - Enrollment 100 or Below"),"")</f>
        <v/>
      </c>
    </row>
    <row r="38" spans="2:7">
      <c r="B38" s="35"/>
      <c r="C38" s="9"/>
      <c r="D38" s="9"/>
      <c r="E38" s="9"/>
      <c r="F38" s="107"/>
      <c r="G38" s="4" t="str" cm="1">
        <f t="array" ref="G38">IFERROR(_xlfn.IFS(ISBLANK(B38),"",D38&lt;=100,"Exclude - Enrollment 100 or Below"),"")</f>
        <v/>
      </c>
    </row>
    <row r="39" spans="2:7">
      <c r="B39" s="35"/>
      <c r="C39" s="9"/>
      <c r="D39" s="9"/>
      <c r="E39" s="9"/>
      <c r="F39" s="107"/>
      <c r="G39" s="4" t="str" cm="1">
        <f t="array" ref="G39">IFERROR(_xlfn.IFS(ISBLANK(B39),"",D39&lt;=100,"Exclude - Enrollment 100 or Below"),"")</f>
        <v/>
      </c>
    </row>
    <row r="40" spans="2:7">
      <c r="B40" s="35"/>
      <c r="C40" s="9"/>
      <c r="D40" s="9"/>
      <c r="E40" s="9"/>
      <c r="F40" s="107"/>
      <c r="G40" s="4" t="str" cm="1">
        <f t="array" ref="G40">IFERROR(_xlfn.IFS(ISBLANK(B40),"",D40&lt;=100,"Exclude - Enrollment 100 or Below"),"")</f>
        <v/>
      </c>
    </row>
    <row r="41" spans="2:7" ht="15" thickBot="1">
      <c r="B41" s="36"/>
      <c r="C41" s="10"/>
      <c r="D41" s="10"/>
      <c r="E41" s="10"/>
      <c r="F41" s="108"/>
      <c r="G41" s="5" t="str" cm="1">
        <f t="array" ref="G41">IFERROR(_xlfn.IFS(ISBLANK(B41),"",D41&lt;=100,"Exclude - Enrollment 100 or Below"),"")</f>
        <v/>
      </c>
    </row>
    <row r="42" spans="2:7"/>
    <row r="43" spans="2:7"/>
  </sheetData>
  <sheetProtection sheet="1" objects="1" scenarios="1"/>
  <mergeCells count="3">
    <mergeCell ref="B7:G7"/>
    <mergeCell ref="B25:G25"/>
    <mergeCell ref="B3:G4"/>
  </mergeCells>
  <conditionalFormatting sqref="G9:G23 G27:G41">
    <cfRule type="containsText" dxfId="32" priority="1" operator="containsText" text="Exclude - Enrollment 100 or Below">
      <formula>NOT(ISERROR(SEARCH("Exclude - Enrollment 100 or Below",G9)))</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E917BB-FB49-4EDC-8EEB-772E72ADA2B3}">
  <sheetPr>
    <tabColor theme="9" tint="0.79998168889431442"/>
  </sheetPr>
  <dimension ref="A1:H26"/>
  <sheetViews>
    <sheetView zoomScale="110" zoomScaleNormal="110" workbookViewId="0">
      <selection activeCell="B6" sqref="B6"/>
    </sheetView>
  </sheetViews>
  <sheetFormatPr defaultColWidth="0" defaultRowHeight="14.45" zeroHeight="1"/>
  <cols>
    <col min="1" max="1" width="14.140625" style="17" customWidth="1"/>
    <col min="2" max="2" width="50" style="17" customWidth="1"/>
    <col min="3" max="3" width="22.85546875" style="17" customWidth="1"/>
    <col min="4" max="4" width="23" style="17" customWidth="1"/>
    <col min="5" max="5" width="23.42578125" style="17" customWidth="1"/>
    <col min="6" max="6" width="23.7109375" style="17" customWidth="1"/>
    <col min="7" max="7" width="23.85546875" style="17" customWidth="1"/>
    <col min="8" max="8" width="14" style="17" customWidth="1"/>
    <col min="9" max="16384" width="8.85546875" style="17" hidden="1"/>
  </cols>
  <sheetData>
    <row r="1" spans="1:8" ht="15" thickBot="1">
      <c r="A1" s="19"/>
      <c r="B1" s="19"/>
      <c r="C1" s="19"/>
      <c r="D1" s="19"/>
      <c r="E1" s="19"/>
      <c r="F1" s="19"/>
      <c r="G1" s="19"/>
      <c r="H1" s="19"/>
    </row>
    <row r="2" spans="1:8" ht="16.149999999999999" thickBot="1">
      <c r="A2" s="19"/>
      <c r="B2" s="176" t="s">
        <v>20</v>
      </c>
      <c r="C2" s="165"/>
      <c r="D2" s="165"/>
      <c r="E2" s="165"/>
      <c r="F2" s="182"/>
      <c r="G2" s="177"/>
      <c r="H2" s="19"/>
    </row>
    <row r="3" spans="1:8" ht="16.149999999999999" thickBot="1">
      <c r="A3" s="19"/>
      <c r="B3" s="33" t="s">
        <v>10</v>
      </c>
      <c r="C3" s="25" t="s">
        <v>11</v>
      </c>
      <c r="D3" s="25" t="s">
        <v>12</v>
      </c>
      <c r="E3" s="25" t="s">
        <v>13</v>
      </c>
      <c r="F3" s="55" t="s">
        <v>21</v>
      </c>
      <c r="G3" s="25" t="s">
        <v>22</v>
      </c>
      <c r="H3" s="19"/>
    </row>
    <row r="4" spans="1:8">
      <c r="A4" s="19"/>
      <c r="B4" s="68" t="str" cm="1">
        <f t="array" ref="B4">IFERROR(_xlfn.IFS((NOT(COUNTIF(Schools!$B$27:$B$41,"?*")))*(COUNTIF(Schools!B9,"?*"))*(Schools!D9&gt;100),Schools!B9),"")</f>
        <v/>
      </c>
      <c r="C4" s="69" t="str" cm="1">
        <f t="array" ref="C4">IFERROR(_xlfn.IFS((NOT(COUNTIF(Schools!$B$27:$B$41,"?*")))*(COUNTIF(Schools!C9,"?*"))*(Schools!D9&gt;100),Schools!C9),"")</f>
        <v/>
      </c>
      <c r="D4" s="69" t="str" cm="1">
        <f t="array" ref="D4">IFERROR(_xlfn.IFS((NOT(COUNTIF(Schools!$B$27:$B$41,"?*")))*(Schools!D9&gt;100),Schools!D9),"")</f>
        <v/>
      </c>
      <c r="E4" s="75" t="str">
        <f>IFERROR(IF(AND(NOT(COUNTIF(Schools!$B$27:$B$41,"?*")),Schools!E9&gt;0,Schools!D9&gt;100),Schools!E9,""),"")</f>
        <v/>
      </c>
      <c r="F4" s="75" t="str">
        <f t="shared" ref="F4:F9" si="0">IFERROR(D4/E4, "")</f>
        <v/>
      </c>
      <c r="G4" s="3" t="str" cm="1">
        <f t="array" ref="G4">IFERROR(_xlfn.IFS(B4="","",AND(F4&gt;=D$24,F4&lt;=D$25),"Yes"),"No")</f>
        <v/>
      </c>
      <c r="H4" s="19"/>
    </row>
    <row r="5" spans="1:8">
      <c r="A5" s="19"/>
      <c r="B5" s="70" t="str" cm="1">
        <f t="array" ref="B5">IFERROR(_xlfn.IFS((NOT(COUNTIF(Schools!$B$27:$B$41,"?*")))*(COUNTIF(Schools!B10,"?*"))*(Schools!D10&gt;100),Schools!B10),"")</f>
        <v/>
      </c>
      <c r="C5" s="60" t="str" cm="1">
        <f t="array" ref="C5">IFERROR(_xlfn.IFS((NOT(COUNTIF(Schools!$B$27:$B$41,"?*")))*(COUNTIF(Schools!C10,"?*"))*(Schools!D10&gt;100),Schools!C10),"")</f>
        <v/>
      </c>
      <c r="D5" s="60" t="str" cm="1">
        <f t="array" ref="D5">IFERROR(_xlfn.IFS((NOT(COUNTIF(Schools!$B$27:$B$41,"?*")))*(Schools!D10&gt;100),Schools!D10),"")</f>
        <v/>
      </c>
      <c r="E5" s="6" t="str">
        <f>IFERROR(IF(AND(NOT(COUNTIF(Schools!$B$27:$B$41,"?*")),Schools!E10&gt;0,Schools!D10&gt;100),Schools!E10,""),"")</f>
        <v/>
      </c>
      <c r="F5" s="6" t="str">
        <f t="shared" si="0"/>
        <v/>
      </c>
      <c r="G5" s="14" t="str" cm="1">
        <f t="array" ref="G5">IFERROR(_xlfn.IFS(B5="","",AND(F5&gt;=D$24,F5&lt;=D$25),"Yes"),"No")</f>
        <v/>
      </c>
      <c r="H5" s="19"/>
    </row>
    <row r="6" spans="1:8">
      <c r="A6" s="19"/>
      <c r="B6" s="70" t="str" cm="1">
        <f t="array" ref="B6">IFERROR(_xlfn.IFS((NOT(COUNTIF(Schools!$B$27:$B$41,"?*")))*(COUNTIF(Schools!B11,"?*"))*(Schools!D11&gt;100),Schools!B11),"")</f>
        <v/>
      </c>
      <c r="C6" s="60" t="str" cm="1">
        <f t="array" ref="C6">IFERROR(_xlfn.IFS((NOT(COUNTIF(Schools!$B$27:$B$41,"?*")))*(COUNTIF(Schools!C11,"?*"))*(Schools!D11&gt;100),Schools!C11),"")</f>
        <v/>
      </c>
      <c r="D6" s="60" t="str" cm="1">
        <f t="array" ref="D6">IFERROR(_xlfn.IFS((NOT(COUNTIF(Schools!$B$27:$B$41,"?*")))*(Schools!D11&gt;100),Schools!D11),"")</f>
        <v/>
      </c>
      <c r="E6" s="6" t="str">
        <f>IFERROR(IF(AND(NOT(COUNTIF(Schools!$B$27:$B$41,"?*")),Schools!E11&gt;0,Schools!D11&gt;100),Schools!E11,""),"")</f>
        <v/>
      </c>
      <c r="F6" s="6" t="str">
        <f t="shared" si="0"/>
        <v/>
      </c>
      <c r="G6" s="14" t="str" cm="1">
        <f t="array" ref="G6">IFERROR(_xlfn.IFS(B6="","",AND(F6&gt;=D$24,F6&lt;=D$25),"Yes"),"No")</f>
        <v/>
      </c>
      <c r="H6" s="19"/>
    </row>
    <row r="7" spans="1:8">
      <c r="A7" s="19"/>
      <c r="B7" s="70" t="str" cm="1">
        <f t="array" ref="B7">IFERROR(_xlfn.IFS((NOT(COUNTIF(Schools!$B$27:$B$41,"?*")))*(COUNTIF(Schools!B12,"?*"))*(Schools!D12&gt;100),Schools!B12),"")</f>
        <v>B</v>
      </c>
      <c r="C7" s="60" t="str" cm="1">
        <f t="array" ref="C7">IFERROR(_xlfn.IFS((NOT(COUNTIF(Schools!$B$27:$B$41,"?*")))*(COUNTIF(Schools!C12,"?*"))*(Schools!D12&gt;100),Schools!C12),"")</f>
        <v/>
      </c>
      <c r="D7" s="60" cm="1">
        <f t="array" ref="D7">IFERROR(_xlfn.IFS((NOT(COUNTIF(Schools!$B$27:$B$41,"?*")))*(Schools!D12&gt;100),Schools!D12),"")</f>
        <v>200</v>
      </c>
      <c r="E7" s="6">
        <f>IFERROR(IF(AND(NOT(COUNTIF(Schools!$B$27:$B$41,"?*")),Schools!E12&gt;0,Schools!D12&gt;100),Schools!E12,""),"")</f>
        <v>10</v>
      </c>
      <c r="F7" s="6">
        <f t="shared" si="0"/>
        <v>20</v>
      </c>
      <c r="G7" s="14" t="str" cm="1">
        <f t="array" ref="G7">IFERROR(_xlfn.IFS(B7="","",AND(F7&gt;=D$24,F7&lt;=D$25),"Yes"),"No")</f>
        <v>Yes</v>
      </c>
      <c r="H7" s="19"/>
    </row>
    <row r="8" spans="1:8">
      <c r="A8" s="19"/>
      <c r="B8" s="70" t="str" cm="1">
        <f t="array" ref="B8">IFERROR(_xlfn.IFS((NOT(COUNTIF(Schools!$B$27:$B$41,"?*")))*(COUNTIF(Schools!B13,"?*"))*(Schools!D13&gt;100),Schools!B13),"")</f>
        <v/>
      </c>
      <c r="C8" s="60" t="str" cm="1">
        <f t="array" ref="C8">IFERROR(_xlfn.IFS((NOT(COUNTIF(Schools!$B$27:$B$41,"?*")))*(COUNTIF(Schools!C13,"?*"))*(Schools!D13&gt;100),Schools!C13),"")</f>
        <v/>
      </c>
      <c r="D8" s="60" t="str" cm="1">
        <f t="array" ref="D8">IFERROR(_xlfn.IFS((NOT(COUNTIF(Schools!$B$27:$B$41,"?*")))*(Schools!D13&gt;100),Schools!D13),"")</f>
        <v/>
      </c>
      <c r="E8" s="6" t="str">
        <f>IFERROR(IF(AND(NOT(COUNTIF(Schools!$B$27:$B$41,"?*")),Schools!E13&gt;0,Schools!D13&gt;100),Schools!E13,""),"")</f>
        <v/>
      </c>
      <c r="F8" s="6" t="str">
        <f t="shared" si="0"/>
        <v/>
      </c>
      <c r="G8" s="14" t="str" cm="1">
        <f t="array" ref="G8">IFERROR(_xlfn.IFS(B8="","",AND(F8&gt;=D$24,F8&lt;=D$25),"Yes"),"No")</f>
        <v/>
      </c>
      <c r="H8" s="19"/>
    </row>
    <row r="9" spans="1:8">
      <c r="A9" s="19"/>
      <c r="B9" s="70" t="str" cm="1">
        <f t="array" ref="B9">IFERROR(_xlfn.IFS((NOT(COUNTIF(Schools!$B$27:$B$41,"?*")))*(COUNTIF(Schools!B14,"?*"))*(Schools!D14&gt;100),Schools!B14),"")</f>
        <v/>
      </c>
      <c r="C9" s="60" t="str" cm="1">
        <f t="array" ref="C9">IFERROR(_xlfn.IFS((NOT(COUNTIF(Schools!$B$27:$B$41,"?*")))*(COUNTIF(Schools!C14,"?*"))*(Schools!D14&gt;100),Schools!C14),"")</f>
        <v/>
      </c>
      <c r="D9" s="60" t="str" cm="1">
        <f t="array" ref="D9">IFERROR(_xlfn.IFS((NOT(COUNTIF(Schools!$B$27:$B$41,"?*")))*(Schools!D14&gt;100),Schools!D14),"")</f>
        <v/>
      </c>
      <c r="E9" s="6" t="str">
        <f>IFERROR(IF(AND(NOT(COUNTIF(Schools!$B$27:$B$41,"?*")),Schools!E14&gt;0,Schools!D14&gt;100),Schools!E14,""),"")</f>
        <v/>
      </c>
      <c r="F9" s="6" t="str">
        <f t="shared" si="0"/>
        <v/>
      </c>
      <c r="G9" s="14" t="str" cm="1">
        <f t="array" ref="G9">IFERROR(_xlfn.IFS(B9="","",AND(F9&gt;=D$24,F9&lt;=D$25),"Yes"),"No")</f>
        <v/>
      </c>
      <c r="H9" s="19"/>
    </row>
    <row r="10" spans="1:8">
      <c r="A10" s="19"/>
      <c r="B10" s="70" t="str" cm="1">
        <f t="array" ref="B10">IFERROR(_xlfn.IFS((NOT(COUNTIF(Schools!$B$27:$B$41,"?*")))*(COUNTIF(Schools!B15,"?*"))*(Schools!D15&gt;100),Schools!B15),"")</f>
        <v/>
      </c>
      <c r="C10" s="60" t="str" cm="1">
        <f t="array" ref="C10">IFERROR(_xlfn.IFS((NOT(COUNTIF(Schools!$B$27:$B$41,"?*")))*(COUNTIF(Schools!C15,"?*"))*(Schools!D15&gt;100),Schools!C15),"")</f>
        <v/>
      </c>
      <c r="D10" s="60" t="str" cm="1">
        <f t="array" ref="D10">IFERROR(_xlfn.IFS((NOT(COUNTIF(Schools!$B$27:$B$41,"?*")))*(Schools!D15&gt;100),Schools!D15),"")</f>
        <v/>
      </c>
      <c r="E10" s="6" t="str">
        <f>IFERROR(IF(AND(NOT(COUNTIF(Schools!$B$27:$B$41,"?*")),Schools!E15&gt;0,Schools!D15&gt;100),Schools!E15,""),"")</f>
        <v/>
      </c>
      <c r="F10" s="6" t="str">
        <f t="shared" ref="F10:F18" si="1">IFERROR(D10/E10, "")</f>
        <v/>
      </c>
      <c r="G10" s="14" t="str" cm="1">
        <f t="array" ref="G10">IFERROR(_xlfn.IFS(B10="","",AND(F10&gt;=D$24,F10&lt;=D$25),"Yes"),"No")</f>
        <v/>
      </c>
      <c r="H10" s="19"/>
    </row>
    <row r="11" spans="1:8">
      <c r="A11" s="19"/>
      <c r="B11" s="70" t="str" cm="1">
        <f t="array" ref="B11">IFERROR(_xlfn.IFS((NOT(COUNTIF(Schools!$B$27:$B$41,"?*")))*(COUNTIF(Schools!B16,"?*"))*(Schools!D16&gt;100),Schools!B16),"")</f>
        <v/>
      </c>
      <c r="C11" s="60" t="str" cm="1">
        <f t="array" ref="C11">IFERROR(_xlfn.IFS((NOT(COUNTIF(Schools!$B$27:$B$41,"?*")))*(COUNTIF(Schools!C16,"?*"))*(Schools!D16&gt;100),Schools!C16),"")</f>
        <v/>
      </c>
      <c r="D11" s="60" t="str" cm="1">
        <f t="array" ref="D11">IFERROR(_xlfn.IFS((NOT(COUNTIF(Schools!$B$27:$B$41,"?*")))*(Schools!D16&gt;100),Schools!D16),"")</f>
        <v/>
      </c>
      <c r="E11" s="6" t="str">
        <f>IFERROR(IF(AND(NOT(COUNTIF(Schools!$B$27:$B$41,"?*")),Schools!E16&gt;0,Schools!D16&gt;100),Schools!E16,""),"")</f>
        <v/>
      </c>
      <c r="F11" s="6" t="str">
        <f t="shared" si="1"/>
        <v/>
      </c>
      <c r="G11" s="14" t="str" cm="1">
        <f t="array" ref="G11">IFERROR(_xlfn.IFS(B11="","",AND(F11&gt;=D$24,F11&lt;=D$25),"Yes"),"No")</f>
        <v/>
      </c>
      <c r="H11" s="19"/>
    </row>
    <row r="12" spans="1:8">
      <c r="A12" s="19"/>
      <c r="B12" s="70" t="str" cm="1">
        <f t="array" ref="B12">IFERROR(_xlfn.IFS((NOT(COUNTIF(Schools!$B$27:$B$41,"?*")))*(COUNTIF(Schools!B17,"?*"))*(Schools!D17&gt;100),Schools!B17),"")</f>
        <v/>
      </c>
      <c r="C12" s="60" t="str" cm="1">
        <f t="array" ref="C12">IFERROR(_xlfn.IFS((NOT(COUNTIF(Schools!$B$27:$B$41,"?*")))*(COUNTIF(Schools!C17,"?*"))*(Schools!D17&gt;100),Schools!C17),"")</f>
        <v/>
      </c>
      <c r="D12" s="60" t="str" cm="1">
        <f t="array" ref="D12">IFERROR(_xlfn.IFS((NOT(COUNTIF(Schools!$B$27:$B$41,"?*")))*(Schools!D17&gt;100),Schools!D17),"")</f>
        <v/>
      </c>
      <c r="E12" s="6" t="str">
        <f>IFERROR(IF(AND(NOT(COUNTIF(Schools!$B$27:$B$41,"?*")),Schools!E17&gt;0,Schools!D17&gt;100),Schools!E17,""),"")</f>
        <v/>
      </c>
      <c r="F12" s="6" t="str">
        <f t="shared" si="1"/>
        <v/>
      </c>
      <c r="G12" s="14" t="str" cm="1">
        <f t="array" ref="G12">IFERROR(_xlfn.IFS(B12="","",AND(F12&gt;=D$24,F12&lt;=D$25),"Yes"),"No")</f>
        <v/>
      </c>
      <c r="H12" s="19"/>
    </row>
    <row r="13" spans="1:8">
      <c r="A13" s="19"/>
      <c r="B13" s="70" t="str" cm="1">
        <f t="array" ref="B13">IFERROR(_xlfn.IFS((NOT(COUNTIF(Schools!$B$27:$B$41,"?*")))*(COUNTIF(Schools!B18,"?*"))*(Schools!D18&gt;100),Schools!B18),"")</f>
        <v/>
      </c>
      <c r="C13" s="60" t="str" cm="1">
        <f t="array" ref="C13">IFERROR(_xlfn.IFS((NOT(COUNTIF(Schools!$B$27:$B$41,"?*")))*(COUNTIF(Schools!C18,"?*"))*(Schools!D18&gt;100),Schools!C18),"")</f>
        <v/>
      </c>
      <c r="D13" s="60" t="str" cm="1">
        <f t="array" ref="D13">IFERROR(_xlfn.IFS((NOT(COUNTIF(Schools!$B$27:$B$41,"?*")))*(Schools!D18&gt;100),Schools!D18),"")</f>
        <v/>
      </c>
      <c r="E13" s="6" t="str">
        <f>IFERROR(IF(AND(NOT(COUNTIF(Schools!$B$27:$B$41,"?*")),Schools!E18&gt;0,Schools!D18&gt;100),Schools!E18,""),"")</f>
        <v/>
      </c>
      <c r="F13" s="6" t="str">
        <f t="shared" si="1"/>
        <v/>
      </c>
      <c r="G13" s="14" t="str" cm="1">
        <f t="array" ref="G13">IFERROR(_xlfn.IFS(B13="","",AND(F13&gt;=D$24,F13&lt;=D$25),"Yes"),"No")</f>
        <v/>
      </c>
      <c r="H13" s="19"/>
    </row>
    <row r="14" spans="1:8">
      <c r="A14" s="19"/>
      <c r="B14" s="70" t="str" cm="1">
        <f t="array" ref="B14">IFERROR(_xlfn.IFS((NOT(COUNTIF(Schools!$B$27:$B$41,"?*")))*(COUNTIF(Schools!B19,"?*"))*(Schools!D19&gt;100),Schools!B19),"")</f>
        <v/>
      </c>
      <c r="C14" s="60" t="str" cm="1">
        <f t="array" ref="C14">IFERROR(_xlfn.IFS((NOT(COUNTIF(Schools!$B$27:$B$41,"?*")))*(COUNTIF(Schools!C19,"?*"))*(Schools!D19&gt;100),Schools!C19),"")</f>
        <v/>
      </c>
      <c r="D14" s="60" t="str" cm="1">
        <f t="array" ref="D14">IFERROR(_xlfn.IFS((NOT(COUNTIF(Schools!$B$27:$B$41,"?*")))*(Schools!D19&gt;100),Schools!D19),"")</f>
        <v/>
      </c>
      <c r="E14" s="6" t="str">
        <f>IFERROR(IF(AND(NOT(COUNTIF(Schools!$B$27:$B$41,"?*")),Schools!E19&gt;0,Schools!D19&gt;100),Schools!E19,""),"")</f>
        <v/>
      </c>
      <c r="F14" s="6" t="str">
        <f t="shared" si="1"/>
        <v/>
      </c>
      <c r="G14" s="14" t="str" cm="1">
        <f t="array" ref="G14">IFERROR(_xlfn.IFS(B14="","",AND(F14&gt;=D$24,F14&lt;=D$25),"Yes"),"No")</f>
        <v/>
      </c>
      <c r="H14" s="19"/>
    </row>
    <row r="15" spans="1:8">
      <c r="A15" s="19"/>
      <c r="B15" s="70" t="str" cm="1">
        <f t="array" ref="B15">IFERROR(_xlfn.IFS((NOT(COUNTIF(Schools!$B$27:$B$41,"?*")))*(COUNTIF(Schools!B20,"?*"))*(Schools!D20&gt;100),Schools!B20),"")</f>
        <v/>
      </c>
      <c r="C15" s="60" t="str" cm="1">
        <f t="array" ref="C15">IFERROR(_xlfn.IFS((NOT(COUNTIF(Schools!$B$27:$B$41,"?*")))*(COUNTIF(Schools!C20,"?*"))*(Schools!D20&gt;100),Schools!C20),"")</f>
        <v/>
      </c>
      <c r="D15" s="60" t="str" cm="1">
        <f t="array" ref="D15">IFERROR(_xlfn.IFS((NOT(COUNTIF(Schools!$B$27:$B$41,"?*")))*(Schools!D20&gt;100),Schools!D20),"")</f>
        <v/>
      </c>
      <c r="E15" s="6" t="str">
        <f>IFERROR(IF(AND(NOT(COUNTIF(Schools!$B$27:$B$41,"?*")),Schools!E20&gt;0,Schools!D20&gt;100),Schools!E20,""),"")</f>
        <v/>
      </c>
      <c r="F15" s="6" t="str">
        <f t="shared" si="1"/>
        <v/>
      </c>
      <c r="G15" s="14" t="str" cm="1">
        <f t="array" ref="G15">IFERROR(_xlfn.IFS(B15="","",AND(F15&gt;=D$24,F15&lt;=D$25),"Yes"),"No")</f>
        <v/>
      </c>
      <c r="H15" s="19"/>
    </row>
    <row r="16" spans="1:8">
      <c r="A16" s="19"/>
      <c r="B16" s="70" t="str" cm="1">
        <f t="array" ref="B16">IFERROR(_xlfn.IFS((NOT(COUNTIF(Schools!$B$27:$B$41,"?*")))*(COUNTIF(Schools!B21,"?*"))*(Schools!D21&gt;100),Schools!B21),"")</f>
        <v/>
      </c>
      <c r="C16" s="60" t="str" cm="1">
        <f t="array" ref="C16">IFERROR(_xlfn.IFS((NOT(COUNTIF(Schools!$B$27:$B$41,"?*")))*(COUNTIF(Schools!C21,"?*"))*(Schools!D21&gt;100),Schools!C21),"")</f>
        <v/>
      </c>
      <c r="D16" s="60" t="str" cm="1">
        <f t="array" ref="D16">IFERROR(_xlfn.IFS((NOT(COUNTIF(Schools!$B$27:$B$41,"?*")))*(Schools!D21&gt;100),Schools!D21),"")</f>
        <v/>
      </c>
      <c r="E16" s="6" t="str">
        <f>IFERROR(IF(AND(NOT(COUNTIF(Schools!$B$27:$B$41,"?*")),Schools!E21&gt;0,Schools!D21&gt;100),Schools!E21,""),"")</f>
        <v/>
      </c>
      <c r="F16" s="6" t="str">
        <f t="shared" si="1"/>
        <v/>
      </c>
      <c r="G16" s="14" t="str" cm="1">
        <f t="array" ref="G16">IFERROR(_xlfn.IFS(B16="","",AND(F16&gt;=D$24,F16&lt;=D$25),"Yes"),"No")</f>
        <v/>
      </c>
      <c r="H16" s="19"/>
    </row>
    <row r="17" spans="1:8">
      <c r="A17" s="19"/>
      <c r="B17" s="70" t="str" cm="1">
        <f t="array" ref="B17">IFERROR(_xlfn.IFS((NOT(COUNTIF(Schools!$B$27:$B$41,"?*")))*(COUNTIF(Schools!B22,"?*"))*(Schools!D22&gt;100),Schools!B22),"")</f>
        <v/>
      </c>
      <c r="C17" s="60" t="str" cm="1">
        <f t="array" ref="C17">IFERROR(_xlfn.IFS((NOT(COUNTIF(Schools!$B$27:$B$41,"?*")))*(COUNTIF(Schools!C22,"?*"))*(Schools!D22&gt;100),Schools!C22),"")</f>
        <v/>
      </c>
      <c r="D17" s="60" t="str" cm="1">
        <f t="array" ref="D17">IFERROR(_xlfn.IFS((NOT(COUNTIF(Schools!$B$27:$B$41,"?*")))*(Schools!D22&gt;100),Schools!D22),"")</f>
        <v/>
      </c>
      <c r="E17" s="6" t="str">
        <f>IFERROR(IF(AND(NOT(COUNTIF(Schools!$B$27:$B$41,"?*")),Schools!E22&gt;0,Schools!D22&gt;100),Schools!E22,""),"")</f>
        <v/>
      </c>
      <c r="F17" s="6" t="str">
        <f t="shared" si="1"/>
        <v/>
      </c>
      <c r="G17" s="14" t="str" cm="1">
        <f t="array" ref="G17">IFERROR(_xlfn.IFS(B17="","",AND(F17&gt;=D$24,F17&lt;=D$25),"Yes"),"No")</f>
        <v/>
      </c>
      <c r="H17" s="19"/>
    </row>
    <row r="18" spans="1:8" ht="15" thickBot="1">
      <c r="A18" s="19"/>
      <c r="B18" s="71" t="str" cm="1">
        <f t="array" ref="B18">IFERROR(_xlfn.IFS((NOT(COUNTIF(Schools!$B$27:$B$41,"?*")))*(COUNTIF(Schools!B23,"?*"))*(Schools!D23&gt;100),Schools!B23),"")</f>
        <v/>
      </c>
      <c r="C18" s="72" t="str" cm="1">
        <f t="array" ref="C18">IFERROR(_xlfn.IFS((NOT(COUNTIF(Schools!$B$27:$B$41,"?*")))*(COUNTIF(Schools!C23,"?*"))*(Schools!D23&gt;100),Schools!C23),"")</f>
        <v/>
      </c>
      <c r="D18" s="72" t="str" cm="1">
        <f t="array" ref="D18">IFERROR(_xlfn.IFS((NOT(COUNTIF(Schools!$B$27:$B$41,"?*")))*(Schools!D23&gt;100),Schools!D23),"")</f>
        <v/>
      </c>
      <c r="E18" s="7" t="str">
        <f>IFERROR(IF(AND(NOT(COUNTIF(Schools!$B$27:$B$41,"?*")),Schools!E23&gt;0,Schools!D23&gt;100),Schools!E23,""),"")</f>
        <v/>
      </c>
      <c r="F18" s="7" t="str">
        <f t="shared" si="1"/>
        <v/>
      </c>
      <c r="G18" s="16" t="str" cm="1">
        <f t="array" ref="G18">IFERROR(_xlfn.IFS(B18="","",AND(F18&gt;=D$24,F18&lt;=D$25),"Yes"),"No")</f>
        <v/>
      </c>
      <c r="H18" s="19"/>
    </row>
    <row r="19" spans="1:8" ht="16.149999999999999" thickBot="1">
      <c r="A19" s="19"/>
      <c r="B19" s="56" t="s">
        <v>23</v>
      </c>
      <c r="C19" s="57"/>
      <c r="D19" s="58">
        <f>IFERROR(SUM(D4:D18),"")</f>
        <v>200</v>
      </c>
      <c r="E19" s="93">
        <f>IFERROR(SUM(E4:E18),"")</f>
        <v>10</v>
      </c>
      <c r="F19" s="76">
        <f>IFERROR(D19/E19,"")</f>
        <v>20</v>
      </c>
      <c r="G19" s="2"/>
      <c r="H19" s="19"/>
    </row>
    <row r="20" spans="1:8">
      <c r="A20" s="19"/>
      <c r="B20" s="19"/>
      <c r="C20" s="19"/>
      <c r="D20" s="19"/>
      <c r="E20" s="19"/>
      <c r="F20" s="19"/>
      <c r="G20" s="19"/>
      <c r="H20" s="19"/>
    </row>
    <row r="21" spans="1:8">
      <c r="A21" s="19"/>
      <c r="B21" s="19"/>
      <c r="C21" s="19"/>
      <c r="D21" s="19"/>
      <c r="E21" s="19"/>
      <c r="F21" s="19"/>
      <c r="G21" s="19"/>
      <c r="H21" s="19"/>
    </row>
    <row r="22" spans="1:8" ht="15" thickBot="1">
      <c r="A22" s="19"/>
      <c r="B22" s="19"/>
      <c r="C22" s="19"/>
      <c r="D22" s="19"/>
      <c r="E22" s="19"/>
      <c r="F22" s="19"/>
      <c r="G22" s="19"/>
      <c r="H22" s="19"/>
    </row>
    <row r="23" spans="1:8" ht="16.149999999999999" thickBot="1">
      <c r="A23" s="19"/>
      <c r="B23" s="176" t="s">
        <v>24</v>
      </c>
      <c r="C23" s="177"/>
      <c r="D23" s="27" t="s">
        <v>21</v>
      </c>
      <c r="E23" s="19"/>
      <c r="F23" s="19"/>
      <c r="G23" s="19"/>
      <c r="H23" s="19"/>
    </row>
    <row r="24" spans="1:8" ht="15.6">
      <c r="A24" s="19"/>
      <c r="B24" s="178" t="s">
        <v>25</v>
      </c>
      <c r="C24" s="179"/>
      <c r="D24" s="73">
        <f>IFERROR($F$19*0.9,"")</f>
        <v>18</v>
      </c>
      <c r="E24" s="19"/>
      <c r="F24" s="19"/>
      <c r="G24" s="19"/>
      <c r="H24" s="19"/>
    </row>
    <row r="25" spans="1:8" ht="16.149999999999999" thickBot="1">
      <c r="A25" s="19"/>
      <c r="B25" s="180" t="s">
        <v>26</v>
      </c>
      <c r="C25" s="181"/>
      <c r="D25" s="74">
        <f>IFERROR($F$19*1.1,"")</f>
        <v>22</v>
      </c>
      <c r="E25" s="19"/>
      <c r="F25" s="19"/>
      <c r="G25" s="19"/>
      <c r="H25" s="19"/>
    </row>
    <row r="26" spans="1:8">
      <c r="A26" s="19"/>
      <c r="B26" s="19"/>
      <c r="C26" s="19"/>
      <c r="D26" s="19"/>
      <c r="E26" s="19"/>
      <c r="F26" s="19"/>
      <c r="G26" s="19"/>
      <c r="H26" s="19"/>
    </row>
  </sheetData>
  <sheetProtection sheet="1" objects="1" scenarios="1"/>
  <mergeCells count="4">
    <mergeCell ref="B23:C23"/>
    <mergeCell ref="B24:C24"/>
    <mergeCell ref="B25:C25"/>
    <mergeCell ref="B2:G2"/>
  </mergeCells>
  <conditionalFormatting sqref="G4:G18">
    <cfRule type="containsText" dxfId="31" priority="1" operator="containsText" text="No">
      <formula>NOT(ISERROR(SEARCH("No",G4)))</formula>
    </cfRule>
    <cfRule type="containsText" dxfId="30" priority="2" operator="containsText" text="Yes">
      <formula>NOT(ISERROR(SEARCH("Yes",G4)))</formula>
    </cfRule>
  </conditionalFormatting>
  <pageMargins left="0.7" right="0.7" top="0.75" bottom="0.75" header="0.3" footer="0.3"/>
  <ignoredErrors>
    <ignoredError sqref="F10:F18"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1D980F-8BDB-4C7B-A978-A8AD05C5E187}">
  <sheetPr>
    <tabColor theme="9" tint="0.59999389629810485"/>
  </sheetPr>
  <dimension ref="A1:H33"/>
  <sheetViews>
    <sheetView workbookViewId="0">
      <selection activeCell="E23" sqref="E23"/>
    </sheetView>
  </sheetViews>
  <sheetFormatPr defaultColWidth="0" defaultRowHeight="14.45" zeroHeight="1"/>
  <cols>
    <col min="1" max="1" width="15.42578125" style="17" customWidth="1"/>
    <col min="2" max="2" width="39" style="17" customWidth="1"/>
    <col min="3" max="8" width="23.7109375" style="17" customWidth="1"/>
    <col min="9" max="16384" width="8.85546875" style="17" hidden="1"/>
  </cols>
  <sheetData>
    <row r="1" spans="1:8">
      <c r="A1" s="19"/>
      <c r="B1" s="19"/>
      <c r="C1" s="19"/>
      <c r="D1" s="19"/>
      <c r="E1" s="19"/>
      <c r="F1" s="19"/>
      <c r="G1" s="19"/>
      <c r="H1" s="19"/>
    </row>
    <row r="2" spans="1:8" ht="15" thickBot="1">
      <c r="A2" s="19"/>
      <c r="B2" s="19"/>
      <c r="C2" s="19"/>
      <c r="D2" s="19"/>
      <c r="E2" s="19"/>
      <c r="F2" s="19"/>
      <c r="G2" s="19"/>
      <c r="H2" s="19"/>
    </row>
    <row r="3" spans="1:8" ht="16.149999999999999" thickBot="1">
      <c r="A3" s="19"/>
      <c r="B3" s="176" t="s">
        <v>20</v>
      </c>
      <c r="C3" s="182"/>
      <c r="D3" s="182"/>
      <c r="E3" s="182"/>
      <c r="F3" s="182"/>
      <c r="G3" s="177"/>
      <c r="H3" s="19"/>
    </row>
    <row r="4" spans="1:8" ht="16.149999999999999" thickBot="1">
      <c r="A4" s="19"/>
      <c r="B4" s="25" t="s">
        <v>10</v>
      </c>
      <c r="C4" s="25" t="s">
        <v>11</v>
      </c>
      <c r="D4" s="25" t="s">
        <v>12</v>
      </c>
      <c r="E4" s="25" t="s">
        <v>13</v>
      </c>
      <c r="F4" s="25" t="s">
        <v>21</v>
      </c>
      <c r="G4" s="25" t="s">
        <v>22</v>
      </c>
      <c r="H4" s="19"/>
    </row>
    <row r="5" spans="1:8">
      <c r="A5" s="19"/>
      <c r="B5" s="68" t="str" cm="1">
        <f t="array" ref="B5">IFERROR(_xlfn.IFS((COUNTIF(Schools!$B$27:$B$41,"?*"))*(COUNTIF(Schools!B9,"?*"))*(Schools!D9&gt;100),Schools!B9),"")</f>
        <v/>
      </c>
      <c r="C5" s="69" t="str" cm="1">
        <f t="array" ref="C5">IFERROR(_xlfn.IFS((COUNTIF(Schools!$B$27:$B$41,"?*"))*(COUNTIF(Schools!C9,"?*"))*(Schools!D9&gt;100),Schools!C9),"")</f>
        <v/>
      </c>
      <c r="D5" s="69" t="str" cm="1">
        <f t="array" ref="D5">IFERROR(_xlfn.IFS((COUNTIF(Schools!$B$27:$B$41,"?*"))*(Schools!D9&gt;100),Schools!D9),"")</f>
        <v/>
      </c>
      <c r="E5" s="75" t="str" cm="1">
        <f t="array" ref="E5">IFERROR(_xlfn.IFS((COUNTIF(Schools!$B$27:$B$41,"?*"))*(Schools!E9&gt;0)*(Schools!D9&gt;100),Schools!E9),"")</f>
        <v/>
      </c>
      <c r="F5" s="75" t="str">
        <f>IFERROR(D5/E5, "")</f>
        <v/>
      </c>
      <c r="G5" s="3" t="str" cm="1">
        <f t="array" ref="G5">IFERROR(_xlfn.IFS(B5="","",F5&lt;=$F$31,"Yes"),"No")</f>
        <v/>
      </c>
      <c r="H5" s="19"/>
    </row>
    <row r="6" spans="1:8">
      <c r="A6" s="19"/>
      <c r="B6" s="70" t="str" cm="1">
        <f t="array" ref="B6">IFERROR(_xlfn.IFS((COUNTIF(Schools!$B$27:$B$41,"?*"))*(COUNTIF(Schools!B10,"?*"))*(Schools!D10&gt;100),Schools!B10),"")</f>
        <v/>
      </c>
      <c r="C6" s="60" t="str" cm="1">
        <f t="array" ref="C6">IFERROR(_xlfn.IFS((COUNTIF(Schools!$B$27:$B$41,"?*"))*(COUNTIF(Schools!C10,"?*"))*(Schools!D10&gt;100),Schools!C10),"")</f>
        <v/>
      </c>
      <c r="D6" s="60" t="str" cm="1">
        <f t="array" ref="D6">IFERROR(_xlfn.IFS((COUNTIF(Schools!$B$27:$B$41,"?*"))*(Schools!D10&gt;100),Schools!D10),"")</f>
        <v/>
      </c>
      <c r="E6" s="6" t="str" cm="1">
        <f t="array" ref="E6">IFERROR(_xlfn.IFS((COUNTIF(Schools!$B$27:$B$41,"?*"))*(Schools!E10&gt;0)*(Schools!D10&gt;100),Schools!E10),"")</f>
        <v/>
      </c>
      <c r="F6" s="6" t="str">
        <f t="shared" ref="F6:F14" si="0">IFERROR(D6/E6, "")</f>
        <v/>
      </c>
      <c r="G6" s="4" t="str" cm="1">
        <f t="array" ref="G6">IFERROR(_xlfn.IFS(B6="","",F6&lt;=$F$31,"Yes"),"No")</f>
        <v/>
      </c>
      <c r="H6" s="19"/>
    </row>
    <row r="7" spans="1:8">
      <c r="A7" s="19"/>
      <c r="B7" s="70" t="str" cm="1">
        <f t="array" ref="B7">IFERROR(_xlfn.IFS((COUNTIF(Schools!$B$27:$B$41,"?*"))*(COUNTIF(Schools!B11,"?*"))*(Schools!D11&gt;100),Schools!B11),"")</f>
        <v/>
      </c>
      <c r="C7" s="60" t="str" cm="1">
        <f t="array" ref="C7">IFERROR(_xlfn.IFS((COUNTIF(Schools!$B$27:$B$41,"?*"))*(COUNTIF(Schools!C11,"?*"))*(Schools!D11&gt;100),Schools!C11),"")</f>
        <v/>
      </c>
      <c r="D7" s="60" t="str" cm="1">
        <f t="array" ref="D7">IFERROR(_xlfn.IFS((COUNTIF(Schools!$B$27:$B$41,"?*"))*(Schools!D11&gt;100),Schools!D11),"")</f>
        <v/>
      </c>
      <c r="E7" s="6" t="str" cm="1">
        <f t="array" ref="E7">IFERROR(_xlfn.IFS((COUNTIF(Schools!$B$27:$B$41,"?*"))*(Schools!E11&gt;0)*(Schools!D11&gt;100),Schools!E11),"")</f>
        <v/>
      </c>
      <c r="F7" s="6" t="str">
        <f t="shared" si="0"/>
        <v/>
      </c>
      <c r="G7" s="4" t="str" cm="1">
        <f t="array" ref="G7">IFERROR(_xlfn.IFS(B7="","",F7&lt;=$F$31,"Yes"),"No")</f>
        <v/>
      </c>
      <c r="H7" s="19"/>
    </row>
    <row r="8" spans="1:8">
      <c r="A8" s="19"/>
      <c r="B8" s="70" t="str" cm="1">
        <f t="array" ref="B8">IFERROR(_xlfn.IFS((COUNTIF(Schools!$B$27:$B$41,"?*"))*(COUNTIF(Schools!B12,"?*"))*(Schools!D12&gt;100),Schools!B12),"")</f>
        <v/>
      </c>
      <c r="C8" s="60" t="str" cm="1">
        <f t="array" ref="C8">IFERROR(_xlfn.IFS((COUNTIF(Schools!$B$27:$B$41,"?*"))*(COUNTIF(Schools!C12,"?*"))*(Schools!D12&gt;100),Schools!C12),"")</f>
        <v/>
      </c>
      <c r="D8" s="60" t="str" cm="1">
        <f t="array" ref="D8">IFERROR(_xlfn.IFS((COUNTIF(Schools!$B$27:$B$41,"?*"))*(Schools!D12&gt;100),Schools!D12),"")</f>
        <v/>
      </c>
      <c r="E8" s="6" t="str" cm="1">
        <f t="array" ref="E8">IFERROR(_xlfn.IFS((COUNTIF(Schools!$B$27:$B$41,"?*"))*(Schools!E12&gt;0)*(Schools!D12&gt;100),Schools!E12),"")</f>
        <v/>
      </c>
      <c r="F8" s="6" t="str">
        <f t="shared" si="0"/>
        <v/>
      </c>
      <c r="G8" s="4" t="str" cm="1">
        <f t="array" ref="G8">IFERROR(_xlfn.IFS(B8="","",F8&lt;=$F$31,"Yes"),"No")</f>
        <v/>
      </c>
      <c r="H8" s="19"/>
    </row>
    <row r="9" spans="1:8">
      <c r="A9" s="19"/>
      <c r="B9" s="70" t="str" cm="1">
        <f t="array" ref="B9">IFERROR(_xlfn.IFS((COUNTIF(Schools!$B$27:$B$41,"?*"))*(COUNTIF(Schools!B13,"?*"))*(Schools!D13&gt;100),Schools!B13),"")</f>
        <v/>
      </c>
      <c r="C9" s="60" t="str" cm="1">
        <f t="array" ref="C9">IFERROR(_xlfn.IFS((COUNTIF(Schools!$B$27:$B$41,"?*"))*(COUNTIF(Schools!C13,"?*"))*(Schools!D13&gt;100),Schools!C13),"")</f>
        <v/>
      </c>
      <c r="D9" s="60" t="str" cm="1">
        <f t="array" ref="D9">IFERROR(_xlfn.IFS((COUNTIF(Schools!$B$27:$B$41,"?*"))*(Schools!D13&gt;100),Schools!D13),"")</f>
        <v/>
      </c>
      <c r="E9" s="6" t="str" cm="1">
        <f t="array" ref="E9">IFERROR(_xlfn.IFS((COUNTIF(Schools!$B$27:$B$41,"?*"))*(Schools!E13&gt;0)*(Schools!D13&gt;100),Schools!E13),"")</f>
        <v/>
      </c>
      <c r="F9" s="6" t="str">
        <f t="shared" si="0"/>
        <v/>
      </c>
      <c r="G9" s="4" t="str" cm="1">
        <f t="array" ref="G9">IFERROR(_xlfn.IFS(B9="","",F9&lt;=$F$31,"Yes"),"No")</f>
        <v/>
      </c>
      <c r="H9" s="19"/>
    </row>
    <row r="10" spans="1:8">
      <c r="A10" s="19"/>
      <c r="B10" s="70" t="str" cm="1">
        <f t="array" ref="B10">IFERROR(_xlfn.IFS((COUNTIF(Schools!$B$27:$B$41,"?*"))*(COUNTIF(Schools!B14,"?*"))*(Schools!D14&gt;100),Schools!B14),"")</f>
        <v/>
      </c>
      <c r="C10" s="60" t="str" cm="1">
        <f t="array" ref="C10">IFERROR(_xlfn.IFS((COUNTIF(Schools!$B$27:$B$41,"?*"))*(COUNTIF(Schools!C14,"?*"))*(Schools!D14&gt;100),Schools!C14),"")</f>
        <v/>
      </c>
      <c r="D10" s="60" t="str" cm="1">
        <f t="array" ref="D10">IFERROR(_xlfn.IFS((COUNTIF(Schools!$B$27:$B$41,"?*"))*(Schools!D14&gt;100),Schools!D14),"")</f>
        <v/>
      </c>
      <c r="E10" s="6" t="str" cm="1">
        <f t="array" ref="E10">IFERROR(_xlfn.IFS((COUNTIF(Schools!$B$27:$B$41,"?*"))*(Schools!E14&gt;0)*(Schools!D14&gt;100),Schools!E14),"")</f>
        <v/>
      </c>
      <c r="F10" s="6" t="str">
        <f t="shared" si="0"/>
        <v/>
      </c>
      <c r="G10" s="4" t="str" cm="1">
        <f t="array" ref="G10">IFERROR(_xlfn.IFS(B10="","",F10&lt;=$F$31,"Yes"),"No")</f>
        <v/>
      </c>
      <c r="H10" s="19"/>
    </row>
    <row r="11" spans="1:8">
      <c r="A11" s="19"/>
      <c r="B11" s="70" t="str" cm="1">
        <f t="array" ref="B11">IFERROR(_xlfn.IFS((COUNTIF(Schools!$B$27:$B$41,"?*"))*(COUNTIF(Schools!B15,"?*"))*(Schools!D15&gt;100),Schools!B15),"")</f>
        <v/>
      </c>
      <c r="C11" s="60" t="str" cm="1">
        <f t="array" ref="C11">IFERROR(_xlfn.IFS((COUNTIF(Schools!$B$27:$B$41,"?*"))*(COUNTIF(Schools!C15,"?*"))*(Schools!D15&gt;100),Schools!C15),"")</f>
        <v/>
      </c>
      <c r="D11" s="60" t="str" cm="1">
        <f t="array" ref="D11">IFERROR(_xlfn.IFS((COUNTIF(Schools!$B$27:$B$41,"?*"))*(Schools!D15&gt;100),Schools!D15),"")</f>
        <v/>
      </c>
      <c r="E11" s="6" t="str" cm="1">
        <f t="array" ref="E11">IFERROR(_xlfn.IFS((COUNTIF(Schools!$B$27:$B$41,"?*"))*(Schools!E15&gt;0)*(Schools!D15&gt;100),Schools!E15),"")</f>
        <v/>
      </c>
      <c r="F11" s="6" t="str">
        <f t="shared" si="0"/>
        <v/>
      </c>
      <c r="G11" s="4" t="str" cm="1">
        <f t="array" ref="G11">IFERROR(_xlfn.IFS(B11="","",F11&lt;=$F$31,"Yes"),"No")</f>
        <v/>
      </c>
      <c r="H11" s="19"/>
    </row>
    <row r="12" spans="1:8">
      <c r="A12" s="19"/>
      <c r="B12" s="70" t="str" cm="1">
        <f t="array" ref="B12">IFERROR(_xlfn.IFS((COUNTIF(Schools!$B$27:$B$41,"?*"))*(COUNTIF(Schools!B16,"?*"))*(Schools!D16&gt;100),Schools!B16),"")</f>
        <v/>
      </c>
      <c r="C12" s="60" t="str" cm="1">
        <f t="array" ref="C12">IFERROR(_xlfn.IFS((COUNTIF(Schools!$B$27:$B$41,"?*"))*(COUNTIF(Schools!C16,"?*"))*(Schools!D16&gt;100),Schools!C16),"")</f>
        <v/>
      </c>
      <c r="D12" s="60" t="str" cm="1">
        <f t="array" ref="D12">IFERROR(_xlfn.IFS((COUNTIF(Schools!$B$27:$B$41,"?*"))*(Schools!D16&gt;100),Schools!D16),"")</f>
        <v/>
      </c>
      <c r="E12" s="6" t="str" cm="1">
        <f t="array" ref="E12">IFERROR(_xlfn.IFS((COUNTIF(Schools!$B$27:$B$41,"?*"))*(Schools!E16&gt;0)*(Schools!D16&gt;100),Schools!E16),"")</f>
        <v/>
      </c>
      <c r="F12" s="6" t="str">
        <f t="shared" si="0"/>
        <v/>
      </c>
      <c r="G12" s="4" t="str" cm="1">
        <f t="array" ref="G12">IFERROR(_xlfn.IFS(B12="","",F12&lt;=$F$31,"Yes"),"No")</f>
        <v/>
      </c>
      <c r="H12" s="19"/>
    </row>
    <row r="13" spans="1:8">
      <c r="A13" s="19"/>
      <c r="B13" s="70" t="str" cm="1">
        <f t="array" ref="B13">IFERROR(_xlfn.IFS((COUNTIF(Schools!$B$27:$B$41,"?*"))*(COUNTIF(Schools!B17,"?*"))*(Schools!D17&gt;100),Schools!B17),"")</f>
        <v/>
      </c>
      <c r="C13" s="60" t="str" cm="1">
        <f t="array" ref="C13">IFERROR(_xlfn.IFS((COUNTIF(Schools!$B$27:$B$41,"?*"))*(COUNTIF(Schools!C17,"?*"))*(Schools!D17&gt;100),Schools!C17),"")</f>
        <v/>
      </c>
      <c r="D13" s="60" t="str" cm="1">
        <f t="array" ref="D13">IFERROR(_xlfn.IFS((COUNTIF(Schools!$B$27:$B$41,"?*"))*(Schools!D17&gt;100),Schools!D17),"")</f>
        <v/>
      </c>
      <c r="E13" s="6" t="str" cm="1">
        <f t="array" ref="E13">IFERROR(_xlfn.IFS((COUNTIF(Schools!$B$27:$B$41,"?*"))*(Schools!E17&gt;0)*(Schools!D17&gt;100),Schools!E17),"")</f>
        <v/>
      </c>
      <c r="F13" s="6" t="str">
        <f t="shared" si="0"/>
        <v/>
      </c>
      <c r="G13" s="4" t="str" cm="1">
        <f t="array" ref="G13">IFERROR(_xlfn.IFS(B13="","",F13&lt;=$F$31,"Yes"),"No")</f>
        <v/>
      </c>
      <c r="H13" s="19"/>
    </row>
    <row r="14" spans="1:8" ht="15" thickBot="1">
      <c r="A14" s="19"/>
      <c r="B14" s="71" t="str" cm="1">
        <f t="array" ref="B14">IFERROR(_xlfn.IFS((COUNTIF(Schools!$B$27:$B$41,"?*"))*(COUNTIF(Schools!B18,"?*"))*(Schools!D18&gt;100),Schools!B18),"")</f>
        <v/>
      </c>
      <c r="C14" s="72" t="str" cm="1">
        <f t="array" ref="C14">IFERROR(_xlfn.IFS((COUNTIF(Schools!$B$27:$B$41,"?*"))*(COUNTIF(Schools!C18,"?*"))*(Schools!D18&gt;100),Schools!C18),"")</f>
        <v/>
      </c>
      <c r="D14" s="72" t="str" cm="1">
        <f t="array" ref="D14">IFERROR(_xlfn.IFS((COUNTIF(Schools!$B$27:$B$41,"?*"))*(Schools!D18&gt;100),Schools!D18),"")</f>
        <v/>
      </c>
      <c r="E14" s="7" t="str" cm="1">
        <f t="array" ref="E14">IFERROR(_xlfn.IFS((COUNTIF(Schools!$B$27:$B$41,"?*"))*(Schools!E18&gt;0)*(Schools!D18&gt;100),Schools!E18),"")</f>
        <v/>
      </c>
      <c r="F14" s="7" t="str">
        <f t="shared" si="0"/>
        <v/>
      </c>
      <c r="G14" s="5" t="str" cm="1">
        <f t="array" ref="G14">IFERROR(_xlfn.IFS(B14="","",F14&lt;=$F$31,"Yes"),"No")</f>
        <v/>
      </c>
      <c r="H14" s="19"/>
    </row>
    <row r="15" spans="1:8" ht="16.149999999999999" hidden="1" thickBot="1">
      <c r="A15" s="19"/>
      <c r="B15" s="29" t="s">
        <v>23</v>
      </c>
      <c r="C15" s="1"/>
      <c r="D15" s="53">
        <f>IFERROR(SUM(D5:D14),"")</f>
        <v>0</v>
      </c>
      <c r="E15" s="84">
        <f>IFERROR(SUM(E5:E14),"")</f>
        <v>0</v>
      </c>
      <c r="F15" s="76" t="str">
        <f>IFERROR(D15/E15,"")</f>
        <v/>
      </c>
      <c r="G15" s="59"/>
      <c r="H15" s="19"/>
    </row>
    <row r="16" spans="1:8">
      <c r="A16" s="19"/>
      <c r="B16" s="19"/>
      <c r="C16" s="19"/>
      <c r="D16" s="19"/>
      <c r="E16" s="19"/>
      <c r="F16" s="19"/>
      <c r="G16" s="19"/>
      <c r="H16" s="19"/>
    </row>
    <row r="17" spans="1:8" ht="15" thickBot="1">
      <c r="A17" s="19"/>
      <c r="B17" s="19"/>
      <c r="C17" s="19"/>
      <c r="D17" s="19"/>
      <c r="E17" s="19"/>
      <c r="F17" s="19"/>
      <c r="G17" s="19"/>
      <c r="H17" s="19"/>
    </row>
    <row r="18" spans="1:8" ht="16.149999999999999" thickBot="1">
      <c r="A18" s="19"/>
      <c r="B18" s="176" t="s">
        <v>27</v>
      </c>
      <c r="C18" s="182"/>
      <c r="D18" s="182"/>
      <c r="E18" s="182"/>
      <c r="F18" s="177"/>
      <c r="G18" s="19"/>
      <c r="H18" s="19"/>
    </row>
    <row r="19" spans="1:8" ht="16.149999999999999" thickBot="1">
      <c r="A19" s="19"/>
      <c r="B19" s="25" t="s">
        <v>10</v>
      </c>
      <c r="C19" s="25" t="s">
        <v>11</v>
      </c>
      <c r="D19" s="25" t="s">
        <v>12</v>
      </c>
      <c r="E19" s="25" t="s">
        <v>13</v>
      </c>
      <c r="F19" s="25" t="s">
        <v>21</v>
      </c>
      <c r="G19" s="19"/>
      <c r="H19" s="19"/>
    </row>
    <row r="20" spans="1:8">
      <c r="A20" s="19"/>
      <c r="B20" s="68" t="str" cm="1">
        <f t="array" ref="B20">IFERROR(_xlfn.IFS((COUNTIF(Schools!B27,"?*"))*(Schools!D27&gt;100),Schools!B27),"")</f>
        <v/>
      </c>
      <c r="C20" s="69" t="str" cm="1">
        <f t="array" ref="C20">IFERROR(_xlfn.IFS((COUNTIF(Schools!C27,"?*"))*(Schools!D27&gt;100),Schools!C27),"")</f>
        <v/>
      </c>
      <c r="D20" s="69" t="str">
        <f>IFERROR(IF(Schools!D27&gt;100,Schools!D27,""),"")</f>
        <v/>
      </c>
      <c r="E20" s="75" t="str">
        <f>IFERROR(IF(AND(Schools!E27&gt;0,Schools!D27&gt;100),Schools!E27,""),"")</f>
        <v/>
      </c>
      <c r="F20" s="37" t="str">
        <f>IFERROR(D20/E20, "")</f>
        <v/>
      </c>
      <c r="G20" s="19"/>
      <c r="H20" s="19"/>
    </row>
    <row r="21" spans="1:8">
      <c r="A21" s="19"/>
      <c r="B21" s="70" t="str" cm="1">
        <f t="array" ref="B21">IFERROR(_xlfn.IFS((COUNTIF(Schools!B28,"?*"))*(Schools!D28&gt;100),Schools!B28),"")</f>
        <v/>
      </c>
      <c r="C21" s="60" t="str" cm="1">
        <f t="array" ref="C21">IFERROR(_xlfn.IFS((COUNTIF(Schools!C28,"?*"))*(Schools!D28&gt;100),Schools!C28),"")</f>
        <v/>
      </c>
      <c r="D21" s="60" t="str">
        <f>IFERROR(IF(Schools!D28&gt;100,Schools!D28,""),"")</f>
        <v/>
      </c>
      <c r="E21" s="6" t="str">
        <f>IFERROR(IF(AND(Schools!E28&gt;0,Schools!D28&gt;100),Schools!E28,""),"")</f>
        <v/>
      </c>
      <c r="F21" s="12" t="str">
        <f t="shared" ref="F21:F29" si="1">IFERROR(D21/E21, "")</f>
        <v/>
      </c>
      <c r="G21" s="19"/>
      <c r="H21" s="19"/>
    </row>
    <row r="22" spans="1:8">
      <c r="A22" s="19"/>
      <c r="B22" s="70" t="str" cm="1">
        <f t="array" ref="B22">IFERROR(_xlfn.IFS((COUNTIF(Schools!B29,"?*"))*(Schools!D29&gt;100),Schools!B29),"")</f>
        <v/>
      </c>
      <c r="C22" s="60" t="str" cm="1">
        <f t="array" ref="C22">IFERROR(_xlfn.IFS((COUNTIF(Schools!C29,"?*"))*(Schools!D29&gt;100),Schools!C29),"")</f>
        <v/>
      </c>
      <c r="D22" s="60" t="str">
        <f>IFERROR(IF(Schools!D29&gt;100,Schools!D29,""),"")</f>
        <v/>
      </c>
      <c r="E22" s="6" t="str">
        <f>IFERROR(IF(AND(Schools!E29&gt;0,Schools!D29&gt;100),Schools!E29,""),"")</f>
        <v/>
      </c>
      <c r="F22" s="12" t="str">
        <f t="shared" si="1"/>
        <v/>
      </c>
      <c r="G22" s="19"/>
      <c r="H22" s="19"/>
    </row>
    <row r="23" spans="1:8">
      <c r="A23" s="19"/>
      <c r="B23" s="70" t="str" cm="1">
        <f t="array" ref="B23">IFERROR(_xlfn.IFS((COUNTIF(Schools!B30,"?*"))*(Schools!D30&gt;100),Schools!B30),"")</f>
        <v/>
      </c>
      <c r="C23" s="60" t="str" cm="1">
        <f t="array" ref="C23">IFERROR(_xlfn.IFS((COUNTIF(Schools!C30,"?*"))*(Schools!D30&gt;100),Schools!C30),"")</f>
        <v/>
      </c>
      <c r="D23" s="60" t="str">
        <f>IFERROR(IF(Schools!D30&gt;100,Schools!D30,""),"")</f>
        <v/>
      </c>
      <c r="E23" s="6" t="str">
        <f>IFERROR(IF(AND(Schools!E30&gt;0,Schools!D30&gt;100),Schools!E30,""),"")</f>
        <v/>
      </c>
      <c r="F23" s="12" t="str">
        <f t="shared" si="1"/>
        <v/>
      </c>
      <c r="G23" s="19"/>
      <c r="H23" s="19"/>
    </row>
    <row r="24" spans="1:8">
      <c r="A24" s="19"/>
      <c r="B24" s="70" t="str" cm="1">
        <f t="array" ref="B24">IFERROR(_xlfn.IFS((COUNTIF(Schools!B31,"?*"))*(Schools!D31&gt;100),Schools!B31),"")</f>
        <v/>
      </c>
      <c r="C24" s="60" t="str" cm="1">
        <f t="array" ref="C24">IFERROR(_xlfn.IFS((COUNTIF(Schools!C31,"?*"))*(Schools!D31&gt;100),Schools!C31),"")</f>
        <v/>
      </c>
      <c r="D24" s="60" t="str">
        <f>IFERROR(IF(Schools!D31&gt;100,Schools!D31,""),"")</f>
        <v/>
      </c>
      <c r="E24" s="6" t="str">
        <f>IFERROR(IF(AND(Schools!E31&gt;0,Schools!D31&gt;100),Schools!E31,""),"")</f>
        <v/>
      </c>
      <c r="F24" s="12" t="str">
        <f t="shared" si="1"/>
        <v/>
      </c>
      <c r="G24" s="19"/>
      <c r="H24" s="19"/>
    </row>
    <row r="25" spans="1:8">
      <c r="A25" s="19"/>
      <c r="B25" s="70" t="str" cm="1">
        <f t="array" ref="B25">IFERROR(_xlfn.IFS((COUNTIF(Schools!B32,"?*"))*(Schools!D32&gt;100),Schools!B32),"")</f>
        <v/>
      </c>
      <c r="C25" s="60" t="str" cm="1">
        <f t="array" ref="C25">IFERROR(_xlfn.IFS((COUNTIF(Schools!C32,"?*"))*(Schools!D32&gt;100),Schools!C32),"")</f>
        <v/>
      </c>
      <c r="D25" s="60" t="str">
        <f>IFERROR(IF(Schools!D32&gt;100,Schools!D32,""),"")</f>
        <v/>
      </c>
      <c r="E25" s="6" t="str">
        <f>IFERROR(IF(AND(Schools!E32&gt;0,Schools!D32&gt;100),Schools!E32,""),"")</f>
        <v/>
      </c>
      <c r="F25" s="12" t="str">
        <f t="shared" si="1"/>
        <v/>
      </c>
      <c r="G25" s="19"/>
      <c r="H25" s="19"/>
    </row>
    <row r="26" spans="1:8">
      <c r="A26" s="19"/>
      <c r="B26" s="70" t="str" cm="1">
        <f t="array" ref="B26">IFERROR(_xlfn.IFS((COUNTIF(Schools!B33,"?*"))*(Schools!D33&gt;100),Schools!B33),"")</f>
        <v/>
      </c>
      <c r="C26" s="60" t="str" cm="1">
        <f t="array" ref="C26">IFERROR(_xlfn.IFS((COUNTIF(Schools!C33,"?*"))*(Schools!D33&gt;100),Schools!C33),"")</f>
        <v/>
      </c>
      <c r="D26" s="60" t="str">
        <f>IFERROR(IF(Schools!D33&gt;100,Schools!D33,""),"")</f>
        <v/>
      </c>
      <c r="E26" s="6" t="str">
        <f>IFERROR(IF(AND(Schools!E33&gt;0,Schools!D33&gt;100),Schools!E33,""),"")</f>
        <v/>
      </c>
      <c r="F26" s="12" t="str">
        <f t="shared" si="1"/>
        <v/>
      </c>
      <c r="G26" s="19"/>
      <c r="H26" s="19"/>
    </row>
    <row r="27" spans="1:8">
      <c r="A27" s="19"/>
      <c r="B27" s="70" t="str" cm="1">
        <f t="array" ref="B27">IFERROR(_xlfn.IFS((COUNTIF(Schools!B34,"?*"))*(Schools!D34&gt;100),Schools!B34),"")</f>
        <v/>
      </c>
      <c r="C27" s="60" t="str" cm="1">
        <f t="array" ref="C27">IFERROR(_xlfn.IFS((COUNTIF(Schools!C34,"?*"))*(Schools!D34&gt;100),Schools!C34),"")</f>
        <v/>
      </c>
      <c r="D27" s="60" t="str">
        <f>IFERROR(IF(Schools!D34&gt;100,Schools!D34,""),"")</f>
        <v/>
      </c>
      <c r="E27" s="6" t="str">
        <f>IFERROR(IF(AND(Schools!E34&gt;0,Schools!D34&gt;100),Schools!E34,""),"")</f>
        <v/>
      </c>
      <c r="F27" s="12" t="str">
        <f t="shared" si="1"/>
        <v/>
      </c>
      <c r="G27" s="19"/>
      <c r="H27" s="19"/>
    </row>
    <row r="28" spans="1:8">
      <c r="A28" s="19"/>
      <c r="B28" s="70" t="str" cm="1">
        <f t="array" ref="B28">IFERROR(_xlfn.IFS((COUNTIF(Schools!B35,"?*"))*(Schools!D35&gt;100),Schools!B35),"")</f>
        <v/>
      </c>
      <c r="C28" s="60" t="str" cm="1">
        <f t="array" ref="C28">IFERROR(_xlfn.IFS((COUNTIF(Schools!C35,"?*"))*(Schools!D35&gt;100),Schools!C35),"")</f>
        <v/>
      </c>
      <c r="D28" s="60" t="str">
        <f>IFERROR(IF(Schools!D35&gt;100,Schools!D35,""),"")</f>
        <v/>
      </c>
      <c r="E28" s="6" t="str">
        <f>IFERROR(IF(AND(Schools!E35&gt;0,Schools!D35&gt;100),Schools!E35,""),"")</f>
        <v/>
      </c>
      <c r="F28" s="12" t="str">
        <f t="shared" si="1"/>
        <v/>
      </c>
      <c r="G28" s="19"/>
      <c r="H28" s="19"/>
    </row>
    <row r="29" spans="1:8" ht="15" thickBot="1">
      <c r="A29" s="19"/>
      <c r="B29" s="71" t="str" cm="1">
        <f t="array" ref="B29">IFERROR(_xlfn.IFS((COUNTIF(Schools!B36,"?*"))*(Schools!D36&gt;100),Schools!B36),"")</f>
        <v/>
      </c>
      <c r="C29" s="72" t="str" cm="1">
        <f t="array" ref="C29">IFERROR(_xlfn.IFS((COUNTIF(Schools!C36,"?*"))*(Schools!D36&gt;100),Schools!C36),"")</f>
        <v/>
      </c>
      <c r="D29" s="72" t="str">
        <f>IFERROR(IF(Schools!D36&gt;100,Schools!D36,""),"")</f>
        <v/>
      </c>
      <c r="E29" s="7" t="str">
        <f>IFERROR(IF(AND(Schools!E36&gt;0,Schools!D36&gt;100),Schools!E36,""),"")</f>
        <v/>
      </c>
      <c r="F29" s="38" t="str">
        <f t="shared" si="1"/>
        <v/>
      </c>
      <c r="G29" s="19"/>
      <c r="H29" s="19"/>
    </row>
    <row r="30" spans="1:8" ht="16.149999999999999" thickBot="1">
      <c r="A30" s="19"/>
      <c r="B30" s="29" t="s">
        <v>23</v>
      </c>
      <c r="C30" s="1"/>
      <c r="D30" s="53">
        <f>IFERROR(SUM(D20:D29),"")</f>
        <v>0</v>
      </c>
      <c r="E30" s="76">
        <f>IFERROR(SUM(E20:E29),"")</f>
        <v>0</v>
      </c>
      <c r="F30" s="74" t="str">
        <f>IFERROR(D30/E30,"")</f>
        <v/>
      </c>
      <c r="G30" s="19"/>
      <c r="H30" s="19"/>
    </row>
    <row r="31" spans="1:8" ht="31.9" thickBot="1">
      <c r="A31" s="19"/>
      <c r="B31" s="19"/>
      <c r="C31" s="19"/>
      <c r="D31" s="19"/>
      <c r="E31" s="30" t="s">
        <v>28</v>
      </c>
      <c r="F31" s="13" t="str">
        <f>IFERROR(F30*1.1,"")</f>
        <v/>
      </c>
      <c r="G31" s="19"/>
      <c r="H31" s="19"/>
    </row>
    <row r="32" spans="1:8">
      <c r="A32" s="19"/>
      <c r="B32" s="19"/>
      <c r="C32" s="19"/>
      <c r="D32" s="19"/>
      <c r="E32" s="19"/>
      <c r="F32" s="19"/>
      <c r="G32" s="19"/>
      <c r="H32" s="19"/>
    </row>
    <row r="33" spans="1:8">
      <c r="A33" s="19"/>
      <c r="B33" s="19"/>
      <c r="C33" s="19"/>
      <c r="D33" s="19"/>
      <c r="E33" s="19"/>
      <c r="F33" s="19"/>
      <c r="G33" s="19"/>
      <c r="H33" s="19"/>
    </row>
  </sheetData>
  <sheetProtection sheet="1" objects="1" scenarios="1"/>
  <mergeCells count="2">
    <mergeCell ref="B3:G3"/>
    <mergeCell ref="B18:F18"/>
  </mergeCells>
  <conditionalFormatting sqref="G5:G14">
    <cfRule type="containsText" dxfId="29" priority="1" operator="containsText" text="No">
      <formula>NOT(ISERROR(SEARCH("No",G5)))</formula>
    </cfRule>
    <cfRule type="containsText" dxfId="28" priority="2" operator="containsText" text="Yes">
      <formula>NOT(ISERROR(SEARCH("Yes",G5)))</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92111-DA42-4628-876D-BB444C3B6128}">
  <sheetPr>
    <tabColor theme="8" tint="0.79998168889431442"/>
  </sheetPr>
  <dimension ref="A1:G33"/>
  <sheetViews>
    <sheetView workbookViewId="0">
      <selection activeCell="C13" sqref="C13"/>
    </sheetView>
  </sheetViews>
  <sheetFormatPr defaultColWidth="0" defaultRowHeight="14.45" zeroHeight="1"/>
  <cols>
    <col min="1" max="1" width="19.7109375" style="17" customWidth="1"/>
    <col min="2" max="2" width="55.28515625" style="17" customWidth="1"/>
    <col min="3" max="3" width="18.28515625" style="17" bestFit="1" customWidth="1"/>
    <col min="4" max="4" width="32.28515625" style="17" customWidth="1"/>
    <col min="5" max="5" width="20.28515625" style="17" customWidth="1"/>
    <col min="6" max="6" width="16" style="17" bestFit="1" customWidth="1"/>
    <col min="7" max="7" width="21.5703125" style="17" customWidth="1"/>
    <col min="8" max="16384" width="8.85546875" style="17" hidden="1"/>
  </cols>
  <sheetData>
    <row r="1" spans="1:7">
      <c r="A1" s="19"/>
      <c r="B1" s="19"/>
      <c r="C1" s="19"/>
      <c r="D1" s="19"/>
      <c r="E1" s="19"/>
      <c r="F1" s="19"/>
      <c r="G1" s="19"/>
    </row>
    <row r="2" spans="1:7" ht="15" thickBot="1">
      <c r="A2" s="19"/>
      <c r="B2" s="78" t="s">
        <v>29</v>
      </c>
      <c r="C2" s="19"/>
      <c r="D2" s="19"/>
      <c r="E2" s="19"/>
      <c r="F2" s="19"/>
      <c r="G2" s="19"/>
    </row>
    <row r="3" spans="1:7" ht="16.149999999999999" thickBot="1">
      <c r="A3" s="19"/>
      <c r="B3" s="176" t="s">
        <v>20</v>
      </c>
      <c r="C3" s="182"/>
      <c r="D3" s="182"/>
      <c r="E3" s="182"/>
      <c r="F3" s="177"/>
      <c r="G3" s="19"/>
    </row>
    <row r="4" spans="1:7" ht="47.45" thickBot="1">
      <c r="A4" s="19"/>
      <c r="B4" s="25" t="s">
        <v>10</v>
      </c>
      <c r="C4" s="25" t="s">
        <v>12</v>
      </c>
      <c r="D4" s="26" t="s">
        <v>30</v>
      </c>
      <c r="E4" s="26" t="s">
        <v>31</v>
      </c>
      <c r="F4" s="25" t="s">
        <v>22</v>
      </c>
      <c r="G4" s="19"/>
    </row>
    <row r="5" spans="1:7">
      <c r="A5" s="19"/>
      <c r="B5" s="68" t="str" cm="1">
        <f t="array" ref="B5">IFERROR(_xlfn.IFS((NOT(COUNTIF(Schools!$B$27:$B$41,"?*")))*(Schools!F9&gt;0)*(Schools!D9&gt;100),Schools!B9),"")</f>
        <v/>
      </c>
      <c r="C5" s="69" t="str" cm="1">
        <f t="array" ref="C5">IFERROR(_xlfn.IFS((NOT(COUNTIF(Schools!$B$27:$B$41,"?*")))*(Schools!D9&gt;100)*(Schools!F9&gt;0),Schools!D9),"")</f>
        <v/>
      </c>
      <c r="D5" s="109" t="str" cm="1">
        <f t="array" ref="D5">IFERROR(_xlfn.IFS((NOT(COUNTIF(Schools!$B$27:$B$41,"?*")))*(Schools!D9&gt;100)*(Schools!F9&gt;0),Schools!F9),"")</f>
        <v/>
      </c>
      <c r="E5" s="109" t="str">
        <f>IFERROR(D5/C5, "")</f>
        <v/>
      </c>
      <c r="F5" s="3" t="str" cm="1">
        <f t="array" ref="F5">IFERROR(_xlfn.IFS(B5="","",AND(E5&gt;=D$24,E5&lt;=D$25),"Yes"),"No")</f>
        <v/>
      </c>
      <c r="G5" s="19"/>
    </row>
    <row r="6" spans="1:7">
      <c r="A6" s="19"/>
      <c r="B6" s="70" t="str" cm="1">
        <f t="array" ref="B6">IFERROR(_xlfn.IFS((NOT(COUNTIF(Schools!$B$27:$B$41,"?*")))*(Schools!F10&gt;0)*(Schools!D10&gt;100),Schools!B10),"")</f>
        <v/>
      </c>
      <c r="C6" s="60" t="str" cm="1">
        <f t="array" ref="C6">IFERROR(_xlfn.IFS((NOT(COUNTIF(Schools!$B$27:$B$41,"?*")))*(Schools!D10&gt;100)*(Schools!F10&gt;0),Schools!D10),"")</f>
        <v/>
      </c>
      <c r="D6" s="110" t="str" cm="1">
        <f t="array" ref="D6">IFERROR(_xlfn.IFS((NOT(COUNTIF(Schools!$B$27:$B$41,"?*")))*(Schools!D10&gt;100)*(Schools!F10&gt;0),Schools!F10),"")</f>
        <v/>
      </c>
      <c r="E6" s="110" t="str">
        <f t="shared" ref="E6:E19" si="0">IFERROR(D6/C6, "")</f>
        <v/>
      </c>
      <c r="F6" s="4" t="str" cm="1">
        <f t="array" ref="F6">IFERROR(_xlfn.IFS(B6="","",AND(E6&gt;=D$24,E6&lt;=D$25),"Yes"),"No")</f>
        <v/>
      </c>
      <c r="G6" s="19"/>
    </row>
    <row r="7" spans="1:7">
      <c r="A7" s="19"/>
      <c r="B7" s="70" t="str" cm="1">
        <f t="array" ref="B7">IFERROR(_xlfn.IFS((NOT(COUNTIF(Schools!$B$27:$B$41,"?*")))*(Schools!F11&gt;0)*(Schools!D11&gt;100),Schools!B11),"")</f>
        <v/>
      </c>
      <c r="C7" s="60" t="str" cm="1">
        <f t="array" ref="C7">IFERROR(_xlfn.IFS((NOT(COUNTIF(Schools!$B$27:$B$41,"?*")))*(Schools!D11&gt;100)*(Schools!F11&gt;0),Schools!D11),"")</f>
        <v/>
      </c>
      <c r="D7" s="110" t="str" cm="1">
        <f t="array" ref="D7">IFERROR(_xlfn.IFS((NOT(COUNTIF(Schools!$B$27:$B$41,"?*")))*(Schools!D11&gt;100)*(Schools!F11&gt;0),Schools!F11),"")</f>
        <v/>
      </c>
      <c r="E7" s="110" t="str">
        <f t="shared" si="0"/>
        <v/>
      </c>
      <c r="F7" s="4" t="str" cm="1">
        <f t="array" ref="F7">IFERROR(_xlfn.IFS(B7="","",AND(E7&gt;=D$24,E7&lt;=D$25),"Yes"),"No")</f>
        <v/>
      </c>
      <c r="G7" s="19"/>
    </row>
    <row r="8" spans="1:7">
      <c r="A8" s="19"/>
      <c r="B8" s="70" t="str" cm="1">
        <f t="array" ref="B8">IFERROR(_xlfn.IFS((NOT(COUNTIF(Schools!$B$27:$B$41,"?*")))*(Schools!F12&gt;0)*(Schools!D12&gt;100),Schools!B12),"")</f>
        <v/>
      </c>
      <c r="C8" s="60" t="str" cm="1">
        <f t="array" ref="C8">IFERROR(_xlfn.IFS((NOT(COUNTIF(Schools!$B$27:$B$41,"?*")))*(Schools!D12&gt;100)*(Schools!F12&gt;0),Schools!D12),"")</f>
        <v/>
      </c>
      <c r="D8" s="110" t="str" cm="1">
        <f t="array" ref="D8">IFERROR(_xlfn.IFS((NOT(COUNTIF(Schools!$B$27:$B$41,"?*")))*(Schools!D12&gt;100)*(Schools!F12&gt;0),Schools!F12),"")</f>
        <v/>
      </c>
      <c r="E8" s="110" t="str">
        <f t="shared" si="0"/>
        <v/>
      </c>
      <c r="F8" s="4" t="str" cm="1">
        <f t="array" ref="F8">IFERROR(_xlfn.IFS(B8="","",AND(E8&gt;=D$24,E8&lt;=D$25),"Yes"),"No")</f>
        <v/>
      </c>
      <c r="G8" s="19"/>
    </row>
    <row r="9" spans="1:7">
      <c r="A9" s="19"/>
      <c r="B9" s="70" t="str" cm="1">
        <f t="array" ref="B9">IFERROR(_xlfn.IFS((NOT(COUNTIF(Schools!$B$27:$B$41,"?*")))*(Schools!F13&gt;0)*(Schools!D13&gt;100),Schools!B13),"")</f>
        <v/>
      </c>
      <c r="C9" s="60" t="str" cm="1">
        <f t="array" ref="C9">IFERROR(_xlfn.IFS((NOT(COUNTIF(Schools!$B$27:$B$41,"?*")))*(Schools!D13&gt;100)*(Schools!F13&gt;0),Schools!D13),"")</f>
        <v/>
      </c>
      <c r="D9" s="110" t="str" cm="1">
        <f t="array" ref="D9">IFERROR(_xlfn.IFS((NOT(COUNTIF(Schools!$B$27:$B$41,"?*")))*(Schools!D13&gt;100)*(Schools!F13&gt;0),Schools!F13),"")</f>
        <v/>
      </c>
      <c r="E9" s="110" t="str">
        <f t="shared" si="0"/>
        <v/>
      </c>
      <c r="F9" s="4" t="str" cm="1">
        <f t="array" ref="F9">IFERROR(_xlfn.IFS(B9="","",AND(E9&gt;=D$24,E9&lt;=D$25),"Yes"),"No")</f>
        <v/>
      </c>
      <c r="G9" s="19"/>
    </row>
    <row r="10" spans="1:7">
      <c r="A10" s="19"/>
      <c r="B10" s="70" t="str" cm="1">
        <f t="array" ref="B10">IFERROR(_xlfn.IFS((NOT(COUNTIF(Schools!$B$27:$B$41,"?*")))*(Schools!F14&gt;0)*(Schools!D14&gt;100),Schools!B14),"")</f>
        <v/>
      </c>
      <c r="C10" s="60" t="str" cm="1">
        <f t="array" ref="C10">IFERROR(_xlfn.IFS((NOT(COUNTIF(Schools!$B$27:$B$41,"?*")))*(Schools!D14&gt;100)*(Schools!F14&gt;0),Schools!D14),"")</f>
        <v/>
      </c>
      <c r="D10" s="110" t="str" cm="1">
        <f t="array" ref="D10">IFERROR(_xlfn.IFS((NOT(COUNTIF(Schools!$B$27:$B$41,"?*")))*(Schools!D14&gt;100)*(Schools!F14&gt;0),Schools!F14),"")</f>
        <v/>
      </c>
      <c r="E10" s="110" t="str">
        <f t="shared" si="0"/>
        <v/>
      </c>
      <c r="F10" s="4" t="str" cm="1">
        <f t="array" ref="F10">IFERROR(_xlfn.IFS(B10="","",AND(E10&gt;=D$24,E10&lt;=D$25),"Yes"),"No")</f>
        <v/>
      </c>
      <c r="G10" s="19"/>
    </row>
    <row r="11" spans="1:7">
      <c r="A11" s="19"/>
      <c r="B11" s="70" t="str" cm="1">
        <f t="array" ref="B11">IFERROR(_xlfn.IFS((NOT(COUNTIF(Schools!$B$27:$B$41,"?*")))*(Schools!F15&gt;0)*(Schools!D15&gt;100),Schools!B15),"")</f>
        <v/>
      </c>
      <c r="C11" s="60" t="str" cm="1">
        <f t="array" ref="C11">IFERROR(_xlfn.IFS((NOT(COUNTIF(Schools!$B$27:$B$41,"?*")))*(Schools!D15&gt;100)*(Schools!F15&gt;0),Schools!D15),"")</f>
        <v/>
      </c>
      <c r="D11" s="110" t="str" cm="1">
        <f t="array" ref="D11">IFERROR(_xlfn.IFS((NOT(COUNTIF(Schools!$B$27:$B$41,"?*")))*(Schools!D15&gt;100)*(Schools!F15&gt;0),Schools!F15),"")</f>
        <v/>
      </c>
      <c r="E11" s="110" t="str">
        <f t="shared" si="0"/>
        <v/>
      </c>
      <c r="F11" s="4" t="str" cm="1">
        <f t="array" ref="F11">IFERROR(_xlfn.IFS(B11="","",AND(E11&gt;=D$24,E11&lt;=D$25),"Yes"),"No")</f>
        <v/>
      </c>
      <c r="G11" s="19"/>
    </row>
    <row r="12" spans="1:7">
      <c r="A12" s="19"/>
      <c r="B12" s="70" t="str" cm="1">
        <f t="array" ref="B12">IFERROR(_xlfn.IFS((NOT(COUNTIF(Schools!$B$27:$B$41,"?*")))*(Schools!F16&gt;0)*(Schools!D16&gt;100),Schools!B16),"")</f>
        <v/>
      </c>
      <c r="C12" s="60" t="str" cm="1">
        <f t="array" ref="C12">IFERROR(_xlfn.IFS((NOT(COUNTIF(Schools!$B$27:$B$41,"?*")))*(Schools!D16&gt;100)*(Schools!F16&gt;0),Schools!D16),"")</f>
        <v/>
      </c>
      <c r="D12" s="110" t="str" cm="1">
        <f t="array" ref="D12">IFERROR(_xlfn.IFS((NOT(COUNTIF(Schools!$B$27:$B$41,"?*")))*(Schools!D16&gt;100)*(Schools!F16&gt;0),Schools!F16),"")</f>
        <v/>
      </c>
      <c r="E12" s="110" t="str">
        <f t="shared" si="0"/>
        <v/>
      </c>
      <c r="F12" s="4" t="str" cm="1">
        <f t="array" ref="F12">IFERROR(_xlfn.IFS(B12="","",AND(E12&gt;=D$24,E12&lt;=D$25),"Yes"),"No")</f>
        <v/>
      </c>
      <c r="G12" s="19"/>
    </row>
    <row r="13" spans="1:7">
      <c r="A13" s="19"/>
      <c r="B13" s="70" t="str" cm="1">
        <f t="array" ref="B13">IFERROR(_xlfn.IFS((NOT(COUNTIF(Schools!$B$27:$B$41,"?*")))*(Schools!F17&gt;0)*(Schools!D17&gt;100),Schools!B17),"")</f>
        <v/>
      </c>
      <c r="C13" s="60" t="str" cm="1">
        <f t="array" ref="C13">IFERROR(_xlfn.IFS((NOT(COUNTIF(Schools!$B$27:$B$41,"?*")))*(Schools!D17&gt;100)*(Schools!F17&gt;0),Schools!D17),"")</f>
        <v/>
      </c>
      <c r="D13" s="110" t="str" cm="1">
        <f t="array" ref="D13">IFERROR(_xlfn.IFS((NOT(COUNTIF(Schools!$B$27:$B$41,"?*")))*(Schools!D17&gt;100)*(Schools!F17&gt;0),Schools!F17),"")</f>
        <v/>
      </c>
      <c r="E13" s="110" t="str">
        <f t="shared" si="0"/>
        <v/>
      </c>
      <c r="F13" s="4" t="str" cm="1">
        <f t="array" ref="F13">IFERROR(_xlfn.IFS(B13="","",AND(E13&gt;=D$24,E13&lt;=D$25),"Yes"),"No")</f>
        <v/>
      </c>
      <c r="G13" s="19"/>
    </row>
    <row r="14" spans="1:7">
      <c r="A14" s="19"/>
      <c r="B14" s="70" t="str" cm="1">
        <f t="array" ref="B14">IFERROR(_xlfn.IFS((NOT(COUNTIF(Schools!$B$27:$B$41,"?*")))*(Schools!F18&gt;0)*(Schools!D18&gt;100),Schools!B18),"")</f>
        <v/>
      </c>
      <c r="C14" s="60" t="str" cm="1">
        <f t="array" ref="C14">IFERROR(_xlfn.IFS((NOT(COUNTIF(Schools!$B$27:$B$41,"?*")))*(Schools!D18&gt;100)*(Schools!F18&gt;0),Schools!D18),"")</f>
        <v/>
      </c>
      <c r="D14" s="110" t="str" cm="1">
        <f t="array" ref="D14">IFERROR(_xlfn.IFS((NOT(COUNTIF(Schools!$B$27:$B$41,"?*")))*(Schools!D18&gt;100)*(Schools!F18&gt;0),Schools!F18),"")</f>
        <v/>
      </c>
      <c r="E14" s="110" t="str">
        <f t="shared" si="0"/>
        <v/>
      </c>
      <c r="F14" s="4" t="str" cm="1">
        <f t="array" ref="F14">IFERROR(_xlfn.IFS(B14="","",AND(E14&gt;=D$24,E14&lt;=D$25),"Yes"),"No")</f>
        <v/>
      </c>
      <c r="G14" s="19"/>
    </row>
    <row r="15" spans="1:7">
      <c r="A15" s="19"/>
      <c r="B15" s="70" t="str" cm="1">
        <f t="array" ref="B15">IFERROR(_xlfn.IFS((NOT(COUNTIF(Schools!$B$27:$B$41,"?*")))*(Schools!F19&gt;0)*(Schools!D19&gt;100),Schools!B19),"")</f>
        <v/>
      </c>
      <c r="C15" s="60" t="str" cm="1">
        <f t="array" ref="C15">IFERROR(_xlfn.IFS((NOT(COUNTIF(Schools!$B$27:$B$41,"?*")))*(Schools!D19&gt;100)*(Schools!F19&gt;0),Schools!D19),"")</f>
        <v/>
      </c>
      <c r="D15" s="110" t="str" cm="1">
        <f t="array" ref="D15">IFERROR(_xlfn.IFS((NOT(COUNTIF(Schools!$B$27:$B$41,"?*")))*(Schools!D19&gt;100)*(Schools!F19&gt;0),Schools!F19),"")</f>
        <v/>
      </c>
      <c r="E15" s="110" t="str">
        <f t="shared" si="0"/>
        <v/>
      </c>
      <c r="F15" s="4" t="str" cm="1">
        <f t="array" ref="F15">IFERROR(_xlfn.IFS(B15="","",AND(E15&gt;=D$24,E15&lt;=D$25),"Yes"),"No")</f>
        <v/>
      </c>
      <c r="G15" s="19"/>
    </row>
    <row r="16" spans="1:7">
      <c r="A16" s="19"/>
      <c r="B16" s="70" t="str" cm="1">
        <f t="array" ref="B16">IFERROR(_xlfn.IFS((NOT(COUNTIF(Schools!$B$27:$B$41,"?*")))*(Schools!F20&gt;0)*(Schools!D20&gt;100),Schools!B20),"")</f>
        <v/>
      </c>
      <c r="C16" s="60" t="str" cm="1">
        <f t="array" ref="C16">IFERROR(_xlfn.IFS((NOT(COUNTIF(Schools!$B$27:$B$41,"?*")))*(Schools!D20&gt;100)*(Schools!F20&gt;0),Schools!D20),"")</f>
        <v/>
      </c>
      <c r="D16" s="110" t="str" cm="1">
        <f t="array" ref="D16">IFERROR(_xlfn.IFS((NOT(COUNTIF(Schools!$B$27:$B$41,"?*")))*(Schools!D20&gt;100)*(Schools!F20&gt;0),Schools!F20),"")</f>
        <v/>
      </c>
      <c r="E16" s="110" t="str">
        <f t="shared" si="0"/>
        <v/>
      </c>
      <c r="F16" s="4" t="str" cm="1">
        <f t="array" ref="F16">IFERROR(_xlfn.IFS(B16="","",AND(E16&gt;=D$24,E16&lt;=D$25),"Yes"),"No")</f>
        <v/>
      </c>
      <c r="G16" s="19"/>
    </row>
    <row r="17" spans="1:7">
      <c r="A17" s="19"/>
      <c r="B17" s="70" t="str" cm="1">
        <f t="array" ref="B17">IFERROR(_xlfn.IFS((NOT(COUNTIF(Schools!$B$27:$B$41,"?*")))*(Schools!F21&gt;0)*(Schools!D21&gt;100),Schools!B21),"")</f>
        <v/>
      </c>
      <c r="C17" s="60" t="str" cm="1">
        <f t="array" ref="C17">IFERROR(_xlfn.IFS((NOT(COUNTIF(Schools!$B$27:$B$41,"?*")))*(Schools!D21&gt;100)*(Schools!F21&gt;0),Schools!D21),"")</f>
        <v/>
      </c>
      <c r="D17" s="110" t="str" cm="1">
        <f t="array" ref="D17">IFERROR(_xlfn.IFS((NOT(COUNTIF(Schools!$B$27:$B$41,"?*")))*(Schools!D21&gt;100)*(Schools!F21&gt;0),Schools!F21),"")</f>
        <v/>
      </c>
      <c r="E17" s="110" t="str">
        <f t="shared" si="0"/>
        <v/>
      </c>
      <c r="F17" s="4" t="str" cm="1">
        <f t="array" ref="F17">IFERROR(_xlfn.IFS(B17="","",AND(E17&gt;=D$24,E17&lt;=D$25),"Yes"),"No")</f>
        <v/>
      </c>
      <c r="G17" s="19"/>
    </row>
    <row r="18" spans="1:7">
      <c r="A18" s="19"/>
      <c r="B18" s="70" t="str" cm="1">
        <f t="array" ref="B18">IFERROR(_xlfn.IFS((NOT(COUNTIF(Schools!$B$27:$B$41,"?*")))*(Schools!F22&gt;0)*(Schools!D22&gt;100),Schools!B22),"")</f>
        <v/>
      </c>
      <c r="C18" s="60" t="str" cm="1">
        <f t="array" ref="C18">IFERROR(_xlfn.IFS((NOT(COUNTIF(Schools!$B$27:$B$41,"?*")))*(Schools!D22&gt;100)*(Schools!F22&gt;0),Schools!D22),"")</f>
        <v/>
      </c>
      <c r="D18" s="110" t="str" cm="1">
        <f t="array" ref="D18">IFERROR(_xlfn.IFS((NOT(COUNTIF(Schools!$B$27:$B$41,"?*")))*(Schools!D22&gt;100)*(Schools!F22&gt;0),Schools!F22),"")</f>
        <v/>
      </c>
      <c r="E18" s="110" t="str">
        <f t="shared" si="0"/>
        <v/>
      </c>
      <c r="F18" s="4" t="str" cm="1">
        <f t="array" ref="F18">IFERROR(_xlfn.IFS(B18="","",AND(E18&gt;=D$24,E18&lt;=D$25),"Yes"),"No")</f>
        <v/>
      </c>
      <c r="G18" s="19"/>
    </row>
    <row r="19" spans="1:7" ht="15" thickBot="1">
      <c r="A19" s="19"/>
      <c r="B19" s="71" t="str" cm="1">
        <f t="array" ref="B19">IFERROR(_xlfn.IFS((NOT(COUNTIF(Schools!$B$27:$B$41,"?*")))*(Schools!F23&gt;0)*(Schools!D23&gt;100),Schools!B23),"")</f>
        <v/>
      </c>
      <c r="C19" s="72" t="str" cm="1">
        <f t="array" ref="C19">IFERROR(_xlfn.IFS((NOT(COUNTIF(Schools!$B$27:$B$41,"?*")))*(Schools!D23&gt;100)*(Schools!F23&gt;0),Schools!D23),"")</f>
        <v/>
      </c>
      <c r="D19" s="111" t="str" cm="1">
        <f t="array" ref="D19">IFERROR(_xlfn.IFS((NOT(COUNTIF(Schools!$B$27:$B$41,"?*")))*(Schools!D23&gt;100)*(Schools!F23&gt;0),Schools!F23),"")</f>
        <v/>
      </c>
      <c r="E19" s="111" t="str">
        <f t="shared" si="0"/>
        <v/>
      </c>
      <c r="F19" s="5" t="str" cm="1">
        <f t="array" ref="F19">IFERROR(_xlfn.IFS(B19="","",AND(E19&gt;=D$24,E19&lt;=D$25),"Yes"),"No")</f>
        <v/>
      </c>
      <c r="G19" s="19"/>
    </row>
    <row r="20" spans="1:7" ht="16.149999999999999" thickBot="1">
      <c r="A20" s="19"/>
      <c r="B20" s="51" t="s">
        <v>32</v>
      </c>
      <c r="C20" s="52">
        <f>IFERROR(SUM(C5:C19),"")</f>
        <v>0</v>
      </c>
      <c r="D20" s="112">
        <f>IFERROR(SUM(D5:D19),"")</f>
        <v>0</v>
      </c>
      <c r="E20" s="113" t="str">
        <f t="shared" ref="E20" si="1">IFERROR(D20/C20, "")</f>
        <v/>
      </c>
      <c r="F20" s="11"/>
      <c r="G20" s="19"/>
    </row>
    <row r="21" spans="1:7">
      <c r="A21" s="19"/>
      <c r="B21" s="19"/>
      <c r="C21" s="19"/>
      <c r="D21" s="19"/>
      <c r="E21" s="19"/>
      <c r="F21" s="19"/>
      <c r="G21" s="19"/>
    </row>
    <row r="22" spans="1:7" ht="15" thickBot="1">
      <c r="A22" s="19"/>
      <c r="B22" s="19"/>
      <c r="C22" s="19"/>
      <c r="D22" s="19"/>
      <c r="E22" s="19"/>
      <c r="F22" s="19"/>
      <c r="G22" s="19"/>
    </row>
    <row r="23" spans="1:7" ht="16.149999999999999" thickBot="1">
      <c r="A23" s="19"/>
      <c r="B23" s="176" t="s">
        <v>33</v>
      </c>
      <c r="C23" s="177"/>
      <c r="D23" s="27" t="s">
        <v>34</v>
      </c>
      <c r="E23" s="19"/>
      <c r="F23" s="19"/>
      <c r="G23" s="19"/>
    </row>
    <row r="24" spans="1:7" ht="15.6">
      <c r="A24" s="19"/>
      <c r="B24" s="178" t="s">
        <v>35</v>
      </c>
      <c r="C24" s="179"/>
      <c r="D24" s="114" t="str">
        <f>IFERROR($E$20*0.9,"")</f>
        <v/>
      </c>
      <c r="E24" s="19"/>
      <c r="F24" s="19"/>
      <c r="G24" s="19"/>
    </row>
    <row r="25" spans="1:7" ht="16.149999999999999" thickBot="1">
      <c r="A25" s="19"/>
      <c r="B25" s="180" t="s">
        <v>36</v>
      </c>
      <c r="C25" s="181"/>
      <c r="D25" s="115" t="str">
        <f>IFERROR($E$20*1.1,"")</f>
        <v/>
      </c>
      <c r="E25" s="19"/>
      <c r="F25" s="19"/>
      <c r="G25" s="19"/>
    </row>
    <row r="26" spans="1:7">
      <c r="A26" s="19"/>
      <c r="B26" s="19"/>
      <c r="C26" s="19"/>
      <c r="D26" s="19"/>
      <c r="E26" s="19"/>
      <c r="F26" s="19"/>
      <c r="G26" s="19"/>
    </row>
    <row r="27" spans="1:7">
      <c r="A27" s="19"/>
      <c r="B27" s="19"/>
      <c r="C27" s="19"/>
      <c r="D27" s="19"/>
      <c r="E27" s="19"/>
      <c r="F27" s="19"/>
      <c r="G27" s="19"/>
    </row>
    <row r="33" s="17" customFormat="1" hidden="1"/>
  </sheetData>
  <sheetProtection sheet="1" objects="1" scenarios="1"/>
  <mergeCells count="4">
    <mergeCell ref="B23:C23"/>
    <mergeCell ref="B24:C24"/>
    <mergeCell ref="B25:C25"/>
    <mergeCell ref="B3:F3"/>
  </mergeCells>
  <conditionalFormatting sqref="F5:F19">
    <cfRule type="containsText" dxfId="27" priority="1" operator="containsText" text="Yes">
      <formula>NOT(ISERROR(SEARCH("Yes",F5)))</formula>
    </cfRule>
    <cfRule type="containsText" dxfId="26" priority="2" operator="containsText" text="No">
      <formula>NOT(ISERROR(SEARCH("No",F5)))</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1EC81C-38FB-40D3-BABA-3E39C674E299}">
  <sheetPr>
    <tabColor theme="8" tint="0.59999389629810485"/>
  </sheetPr>
  <dimension ref="A1:G34"/>
  <sheetViews>
    <sheetView zoomScaleNormal="100" workbookViewId="0">
      <selection activeCell="D22" sqref="D22"/>
    </sheetView>
  </sheetViews>
  <sheetFormatPr defaultColWidth="0" defaultRowHeight="14.45" zeroHeight="1"/>
  <cols>
    <col min="1" max="1" width="15.5703125" style="17" customWidth="1"/>
    <col min="2" max="2" width="51.5703125" style="17" customWidth="1"/>
    <col min="3" max="3" width="22.42578125" style="17" customWidth="1"/>
    <col min="4" max="4" width="30.140625" style="17" customWidth="1"/>
    <col min="5" max="5" width="30.7109375" style="17" customWidth="1"/>
    <col min="6" max="7" width="18.5703125" style="17" customWidth="1"/>
    <col min="8" max="16384" width="8.85546875" style="17" hidden="1"/>
  </cols>
  <sheetData>
    <row r="1" spans="1:7" s="19" customFormat="1"/>
    <row r="2" spans="1:7" ht="15" thickBot="1">
      <c r="A2" s="19"/>
      <c r="B2" s="78" t="s">
        <v>29</v>
      </c>
      <c r="C2" s="19"/>
      <c r="D2" s="19"/>
      <c r="E2" s="19"/>
      <c r="F2" s="19"/>
      <c r="G2" s="19"/>
    </row>
    <row r="3" spans="1:7" ht="16.149999999999999" thickBot="1">
      <c r="A3" s="19"/>
      <c r="B3" s="176" t="s">
        <v>20</v>
      </c>
      <c r="C3" s="182"/>
      <c r="D3" s="182"/>
      <c r="E3" s="182"/>
      <c r="F3" s="177"/>
      <c r="G3" s="19"/>
    </row>
    <row r="4" spans="1:7" ht="47.45" thickBot="1">
      <c r="A4" s="19"/>
      <c r="B4" s="25" t="s">
        <v>10</v>
      </c>
      <c r="C4" s="25" t="s">
        <v>12</v>
      </c>
      <c r="D4" s="26" t="s">
        <v>30</v>
      </c>
      <c r="E4" s="26" t="s">
        <v>31</v>
      </c>
      <c r="F4" s="25" t="s">
        <v>22</v>
      </c>
      <c r="G4" s="19"/>
    </row>
    <row r="5" spans="1:7">
      <c r="A5" s="19"/>
      <c r="B5" s="68" t="str" cm="1">
        <f t="array" ref="B5">IFERROR(_xlfn.IFS((COUNTIF(Schools!$B$27:$B$41,"?*"))*(Schools!F9&gt;0)*(Schools!D9&gt;100),Schools!B9),"")</f>
        <v/>
      </c>
      <c r="C5" s="69" t="str" cm="1">
        <f t="array" ref="C5">IFERROR(_xlfn.IFS((COUNTIF(Schools!$B$27:$B$41,"?*"))*(Schools!D9&gt;100)*(Schools!F9&gt;0),Schools!D9),"")</f>
        <v/>
      </c>
      <c r="D5" s="116" t="str" cm="1">
        <f t="array" ref="D5">IFERROR(_xlfn.IFS((COUNTIF(Schools!$B$27:$B$41,"?*"))*(Schools!D9&gt;100)*(Schools!F9&gt;0),Schools!F9),"")</f>
        <v/>
      </c>
      <c r="E5" s="116" t="str">
        <f>IFERROR(D5/C5, "")</f>
        <v/>
      </c>
      <c r="F5" s="3" t="str" cm="1">
        <f t="array" ref="F5">IFERROR(_xlfn.IFS(B5="","",AND(E5&lt;$E$30),"Yes"),"No")</f>
        <v/>
      </c>
      <c r="G5" s="19"/>
    </row>
    <row r="6" spans="1:7">
      <c r="A6" s="19"/>
      <c r="B6" s="70" t="str" cm="1">
        <f t="array" ref="B6">IFERROR(_xlfn.IFS((COUNTIF(Schools!$B$27:$B$41,"?*"))*(Schools!F10&gt;0)*(Schools!D10&gt;100),Schools!B10),"")</f>
        <v/>
      </c>
      <c r="C6" s="60" t="str" cm="1">
        <f t="array" ref="C6">IFERROR(_xlfn.IFS((COUNTIF(Schools!$B$27:$B$41,"?*"))*(Schools!D10&gt;100)*(Schools!F10&gt;0),Schools!D10),"")</f>
        <v/>
      </c>
      <c r="D6" s="117" t="str" cm="1">
        <f t="array" ref="D6">IFERROR(_xlfn.IFS((COUNTIF(Schools!$B$27:$B$41,"?*"))*(Schools!D10&gt;100)*(Schools!F10&gt;0),Schools!F10),"")</f>
        <v/>
      </c>
      <c r="E6" s="117" t="str">
        <f t="shared" ref="E6:E14" si="0">IFERROR(D6/C6, "")</f>
        <v/>
      </c>
      <c r="F6" s="4" t="str" cm="1">
        <f t="array" ref="F6">IFERROR(_xlfn.IFS(B6="","",AND(E6&lt;$E$30),"Yes"),"No")</f>
        <v/>
      </c>
      <c r="G6" s="19"/>
    </row>
    <row r="7" spans="1:7">
      <c r="A7" s="19"/>
      <c r="B7" s="70" t="str" cm="1">
        <f t="array" ref="B7">IFERROR(_xlfn.IFS((COUNTIF(Schools!$B$27:$B$41,"?*"))*(Schools!F11&gt;0)*(Schools!D11&gt;100),Schools!B11),"")</f>
        <v/>
      </c>
      <c r="C7" s="60" t="str" cm="1">
        <f t="array" ref="C7">IFERROR(_xlfn.IFS((COUNTIF(Schools!$B$27:$B$41,"?*"))*(Schools!D11&gt;100)*(Schools!F11&gt;0),Schools!D11),"")</f>
        <v/>
      </c>
      <c r="D7" s="117" t="str" cm="1">
        <f t="array" ref="D7">IFERROR(_xlfn.IFS((COUNTIF(Schools!$B$27:$B$41,"?*"))*(Schools!D11&gt;100)*(Schools!F11&gt;0),Schools!F11),"")</f>
        <v/>
      </c>
      <c r="E7" s="117" t="str">
        <f t="shared" si="0"/>
        <v/>
      </c>
      <c r="F7" s="4" t="str" cm="1">
        <f t="array" ref="F7">IFERROR(_xlfn.IFS(B7="","",AND(E7&lt;$E$30),"Yes"),"No")</f>
        <v/>
      </c>
      <c r="G7" s="19"/>
    </row>
    <row r="8" spans="1:7">
      <c r="A8" s="19"/>
      <c r="B8" s="70" t="str" cm="1">
        <f t="array" ref="B8">IFERROR(_xlfn.IFS((COUNTIF(Schools!$B$27:$B$41,"?*"))*(Schools!F12&gt;0)*(Schools!D12&gt;100),Schools!B12),"")</f>
        <v/>
      </c>
      <c r="C8" s="60" t="str" cm="1">
        <f t="array" ref="C8">IFERROR(_xlfn.IFS((COUNTIF(Schools!$B$27:$B$41,"?*"))*(Schools!D12&gt;100)*(Schools!F12&gt;0),Schools!D12),"")</f>
        <v/>
      </c>
      <c r="D8" s="117" t="str" cm="1">
        <f t="array" ref="D8">IFERROR(_xlfn.IFS((COUNTIF(Schools!$B$27:$B$41,"?*"))*(Schools!D12&gt;100)*(Schools!F12&gt;0),Schools!F12),"")</f>
        <v/>
      </c>
      <c r="E8" s="117" t="str">
        <f t="shared" si="0"/>
        <v/>
      </c>
      <c r="F8" s="4" t="str" cm="1">
        <f t="array" ref="F8">IFERROR(_xlfn.IFS(B8="","",AND(E8&lt;$E$30),"Yes"),"No")</f>
        <v/>
      </c>
      <c r="G8" s="19"/>
    </row>
    <row r="9" spans="1:7">
      <c r="A9" s="19"/>
      <c r="B9" s="70" t="str" cm="1">
        <f t="array" ref="B9">IFERROR(_xlfn.IFS((COUNTIF(Schools!$B$27:$B$41,"?*"))*(Schools!F13&gt;0)*(Schools!D13&gt;100),Schools!B13),"")</f>
        <v/>
      </c>
      <c r="C9" s="60" t="str" cm="1">
        <f t="array" ref="C9">IFERROR(_xlfn.IFS((COUNTIF(Schools!$B$27:$B$41,"?*"))*(Schools!D13&gt;100)*(Schools!F13&gt;0),Schools!D13),"")</f>
        <v/>
      </c>
      <c r="D9" s="117" t="str" cm="1">
        <f t="array" ref="D9">IFERROR(_xlfn.IFS((COUNTIF(Schools!$B$27:$B$41,"?*"))*(Schools!D13&gt;100)*(Schools!F13&gt;0),Schools!F13),"")</f>
        <v/>
      </c>
      <c r="E9" s="117" t="str">
        <f t="shared" si="0"/>
        <v/>
      </c>
      <c r="F9" s="4" t="str" cm="1">
        <f t="array" ref="F9">IFERROR(_xlfn.IFS(B9="","",AND(E9&lt;$E$30),"Yes"),"No")</f>
        <v/>
      </c>
      <c r="G9" s="19"/>
    </row>
    <row r="10" spans="1:7">
      <c r="A10" s="19"/>
      <c r="B10" s="70" t="str" cm="1">
        <f t="array" ref="B10">IFERROR(_xlfn.IFS((COUNTIF(Schools!$B$27:$B$41,"?*"))*(Schools!F14&gt;0)*(Schools!D14&gt;100),Schools!B14),"")</f>
        <v/>
      </c>
      <c r="C10" s="60" t="str" cm="1">
        <f t="array" ref="C10">IFERROR(_xlfn.IFS((COUNTIF(Schools!$B$27:$B$41,"?*"))*(Schools!D14&gt;100)*(Schools!F14&gt;0),Schools!D14),"")</f>
        <v/>
      </c>
      <c r="D10" s="117" t="str" cm="1">
        <f t="array" ref="D10">IFERROR(_xlfn.IFS((COUNTIF(Schools!$B$27:$B$41,"?*"))*(Schools!D14&gt;100)*(Schools!F14&gt;0),Schools!F14),"")</f>
        <v/>
      </c>
      <c r="E10" s="117" t="str">
        <f t="shared" si="0"/>
        <v/>
      </c>
      <c r="F10" s="4" t="str" cm="1">
        <f t="array" ref="F10">IFERROR(_xlfn.IFS(B10="","",AND(E10&lt;$E$30),"Yes"),"No")</f>
        <v/>
      </c>
      <c r="G10" s="19"/>
    </row>
    <row r="11" spans="1:7">
      <c r="A11" s="19"/>
      <c r="B11" s="70" t="str" cm="1">
        <f t="array" ref="B11">IFERROR(_xlfn.IFS((COUNTIF(Schools!$B$27:$B$41,"?*"))*(Schools!F15&gt;0)*(Schools!D15&gt;100),Schools!B15),"")</f>
        <v/>
      </c>
      <c r="C11" s="60" t="str" cm="1">
        <f t="array" ref="C11">IFERROR(_xlfn.IFS((COUNTIF(Schools!$B$27:$B$41,"?*"))*(Schools!D15&gt;100)*(Schools!F15&gt;0),Schools!D15),"")</f>
        <v/>
      </c>
      <c r="D11" s="117" t="str" cm="1">
        <f t="array" ref="D11">IFERROR(_xlfn.IFS((COUNTIF(Schools!$B$27:$B$41,"?*"))*(Schools!D15&gt;100)*(Schools!F15&gt;0),Schools!F15),"")</f>
        <v/>
      </c>
      <c r="E11" s="117" t="str">
        <f t="shared" si="0"/>
        <v/>
      </c>
      <c r="F11" s="4" t="str" cm="1">
        <f t="array" ref="F11">IFERROR(_xlfn.IFS(B11="","",AND(E11&lt;$E$30),"Yes"),"No")</f>
        <v/>
      </c>
      <c r="G11" s="19"/>
    </row>
    <row r="12" spans="1:7">
      <c r="A12" s="19"/>
      <c r="B12" s="70" t="str" cm="1">
        <f t="array" ref="B12">IFERROR(_xlfn.IFS((COUNTIF(Schools!$B$27:$B$41,"?*"))*(Schools!F16&gt;0)*(Schools!D16&gt;100),Schools!B16),"")</f>
        <v/>
      </c>
      <c r="C12" s="60" t="str" cm="1">
        <f t="array" ref="C12">IFERROR(_xlfn.IFS((COUNTIF(Schools!$B$27:$B$41,"?*"))*(Schools!D16&gt;100)*(Schools!F16&gt;0),Schools!D16),"")</f>
        <v/>
      </c>
      <c r="D12" s="117" t="str" cm="1">
        <f t="array" ref="D12">IFERROR(_xlfn.IFS((COUNTIF(Schools!$B$27:$B$41,"?*"))*(Schools!D16&gt;100)*(Schools!F16&gt;0),Schools!F16),"")</f>
        <v/>
      </c>
      <c r="E12" s="117" t="str">
        <f t="shared" si="0"/>
        <v/>
      </c>
      <c r="F12" s="4" t="str" cm="1">
        <f t="array" ref="F12">IFERROR(_xlfn.IFS(B12="","",AND(E12&lt;$E$30),"Yes"),"No")</f>
        <v/>
      </c>
      <c r="G12" s="19"/>
    </row>
    <row r="13" spans="1:7">
      <c r="A13" s="19"/>
      <c r="B13" s="70" t="str" cm="1">
        <f t="array" ref="B13">IFERROR(_xlfn.IFS((COUNTIF(Schools!$B$27:$B$41,"?*"))*(Schools!F17&gt;0)*(Schools!D17&gt;100),Schools!B17),"")</f>
        <v/>
      </c>
      <c r="C13" s="60" t="str" cm="1">
        <f t="array" ref="C13">IFERROR(_xlfn.IFS((COUNTIF(Schools!$B$27:$B$41,"?*"))*(Schools!D17&gt;100)*(Schools!F17&gt;0),Schools!D17),"")</f>
        <v/>
      </c>
      <c r="D13" s="117" t="str" cm="1">
        <f t="array" ref="D13">IFERROR(_xlfn.IFS((COUNTIF(Schools!$B$27:$B$41,"?*"))*(Schools!D17&gt;100)*(Schools!F17&gt;0),Schools!F17),"")</f>
        <v/>
      </c>
      <c r="E13" s="117" t="str">
        <f t="shared" si="0"/>
        <v/>
      </c>
      <c r="F13" s="4" t="str" cm="1">
        <f t="array" ref="F13">IFERROR(_xlfn.IFS(B13="","",AND(E13&lt;$E$30),"Yes"),"No")</f>
        <v/>
      </c>
      <c r="G13" s="19"/>
    </row>
    <row r="14" spans="1:7" ht="15" thickBot="1">
      <c r="A14" s="19"/>
      <c r="B14" s="71" t="str" cm="1">
        <f t="array" ref="B14">IFERROR(_xlfn.IFS((COUNTIF(Schools!$B$27:$B$41,"?*"))*(Schools!F18&gt;0)*(Schools!D18&gt;100),Schools!B18),"")</f>
        <v/>
      </c>
      <c r="C14" s="72" t="str" cm="1">
        <f t="array" ref="C14">IFERROR(_xlfn.IFS((COUNTIF(Schools!$B$27:$B$41,"?*"))*(Schools!D18&gt;100)*(Schools!F18&gt;0),Schools!D18),"")</f>
        <v/>
      </c>
      <c r="D14" s="118" t="str" cm="1">
        <f t="array" ref="D14">IFERROR(_xlfn.IFS((COUNTIF(Schools!$B$27:$B$41,"?*"))*(Schools!D18&gt;100)*(Schools!F18&gt;0),Schools!F18),"")</f>
        <v/>
      </c>
      <c r="E14" s="118" t="str">
        <f t="shared" si="0"/>
        <v/>
      </c>
      <c r="F14" s="5" t="str" cm="1">
        <f t="array" ref="F14">IFERROR(_xlfn.IFS(B14="","",AND(E14&lt;$E$30),"Yes"),"No")</f>
        <v/>
      </c>
      <c r="G14" s="19"/>
    </row>
    <row r="15" spans="1:7">
      <c r="A15" s="19"/>
      <c r="B15" s="19"/>
      <c r="C15" s="19"/>
      <c r="D15" s="19"/>
      <c r="E15" s="19"/>
      <c r="F15" s="19"/>
      <c r="G15" s="19"/>
    </row>
    <row r="16" spans="1:7" ht="15" thickBot="1">
      <c r="A16" s="19"/>
      <c r="B16" s="19"/>
      <c r="C16" s="19"/>
      <c r="D16" s="19"/>
      <c r="E16" s="19"/>
      <c r="F16" s="19"/>
      <c r="G16" s="19"/>
    </row>
    <row r="17" spans="1:7" ht="16.149999999999999" thickBot="1">
      <c r="A17" s="19"/>
      <c r="B17" s="176" t="s">
        <v>27</v>
      </c>
      <c r="C17" s="182"/>
      <c r="D17" s="182"/>
      <c r="E17" s="177"/>
      <c r="F17" s="19"/>
      <c r="G17" s="19"/>
    </row>
    <row r="18" spans="1:7" ht="47.45" thickBot="1">
      <c r="A18" s="19"/>
      <c r="B18" s="25" t="s">
        <v>10</v>
      </c>
      <c r="C18" s="25" t="s">
        <v>12</v>
      </c>
      <c r="D18" s="26" t="s">
        <v>30</v>
      </c>
      <c r="E18" s="26" t="s">
        <v>31</v>
      </c>
      <c r="F18" s="19"/>
      <c r="G18" s="19"/>
    </row>
    <row r="19" spans="1:7">
      <c r="A19" s="19"/>
      <c r="B19" s="68" t="str" cm="1">
        <f t="array" ref="B19">IFERROR(_xlfn.IFS((Schools!F27&gt;0)*(Schools!D27&gt;100),Schools!B27),"")</f>
        <v/>
      </c>
      <c r="C19" s="69" t="str" cm="1">
        <f t="array" ref="C19">IFERROR(_xlfn.IFS((Schools!D27&gt;100)*(Schools!F27&gt;0),Schools!D27),"")</f>
        <v/>
      </c>
      <c r="D19" s="116" t="str" cm="1">
        <f t="array" ref="D19">IFERROR(_xlfn.IFS((Schools!D27&gt;100)*(Schools!F27&gt;0),Schools!F27),"")</f>
        <v/>
      </c>
      <c r="E19" s="119" t="str">
        <f>IFERROR(D19/C19, "")</f>
        <v/>
      </c>
      <c r="F19" s="19"/>
      <c r="G19" s="19"/>
    </row>
    <row r="20" spans="1:7">
      <c r="A20" s="19"/>
      <c r="B20" s="70" t="str" cm="1">
        <f t="array" ref="B20">IFERROR(_xlfn.IFS((Schools!F28&gt;0)*(Schools!D28&gt;100),Schools!B28),"")</f>
        <v/>
      </c>
      <c r="C20" s="60" t="str" cm="1">
        <f t="array" ref="C20">IFERROR(_xlfn.IFS((Schools!D28&gt;100)*(Schools!F28&gt;0),Schools!D28),"")</f>
        <v/>
      </c>
      <c r="D20" s="117" t="str" cm="1">
        <f t="array" ref="D20">IFERROR(_xlfn.IFS((Schools!D28&gt;100)*(Schools!F28&gt;0),Schools!F28),"")</f>
        <v/>
      </c>
      <c r="E20" s="120" t="str">
        <f t="shared" ref="E20:E28" si="1">IFERROR(D20/C20, "")</f>
        <v/>
      </c>
      <c r="F20" s="19"/>
      <c r="G20" s="19"/>
    </row>
    <row r="21" spans="1:7">
      <c r="A21" s="19"/>
      <c r="B21" s="70" t="str" cm="1">
        <f t="array" ref="B21">IFERROR(_xlfn.IFS((Schools!F29&gt;0)*(Schools!D29&gt;100),Schools!B29),"")</f>
        <v/>
      </c>
      <c r="C21" s="60" t="str" cm="1">
        <f t="array" ref="C21">IFERROR(_xlfn.IFS((Schools!D29&gt;100)*(Schools!F29&gt;0),Schools!D29),"")</f>
        <v/>
      </c>
      <c r="D21" s="117" t="str" cm="1">
        <f t="array" ref="D21">IFERROR(_xlfn.IFS((Schools!D29&gt;100)*(Schools!F29&gt;0),Schools!F29),"")</f>
        <v/>
      </c>
      <c r="E21" s="120" t="str">
        <f t="shared" si="1"/>
        <v/>
      </c>
      <c r="F21" s="19"/>
      <c r="G21" s="19"/>
    </row>
    <row r="22" spans="1:7">
      <c r="A22" s="19"/>
      <c r="B22" s="70" t="str" cm="1">
        <f t="array" ref="B22">IFERROR(_xlfn.IFS((Schools!F30&gt;0)*(Schools!D30&gt;100),Schools!B30),"")</f>
        <v/>
      </c>
      <c r="C22" s="60" t="str" cm="1">
        <f t="array" ref="C22">IFERROR(_xlfn.IFS((Schools!D30&gt;100)*(Schools!F30&gt;0),Schools!D30),"")</f>
        <v/>
      </c>
      <c r="D22" s="117" t="str" cm="1">
        <f t="array" ref="D22">IFERROR(_xlfn.IFS((Schools!D30&gt;100)*(Schools!F30&gt;0),Schools!F30),"")</f>
        <v/>
      </c>
      <c r="E22" s="120" t="str">
        <f t="shared" si="1"/>
        <v/>
      </c>
      <c r="F22" s="19"/>
      <c r="G22" s="19"/>
    </row>
    <row r="23" spans="1:7">
      <c r="A23" s="19"/>
      <c r="B23" s="70" t="str" cm="1">
        <f t="array" ref="B23">IFERROR(_xlfn.IFS((Schools!F31&gt;0)*(Schools!D31&gt;100),Schools!B31),"")</f>
        <v/>
      </c>
      <c r="C23" s="60" t="str" cm="1">
        <f t="array" ref="C23">IFERROR(_xlfn.IFS((Schools!D31&gt;100)*(Schools!F31&gt;0),Schools!D31),"")</f>
        <v/>
      </c>
      <c r="D23" s="117" t="str" cm="1">
        <f t="array" ref="D23">IFERROR(_xlfn.IFS((Schools!D31&gt;100)*(Schools!F31&gt;0),Schools!F31),"")</f>
        <v/>
      </c>
      <c r="E23" s="120" t="str">
        <f t="shared" si="1"/>
        <v/>
      </c>
      <c r="F23" s="19"/>
      <c r="G23" s="19"/>
    </row>
    <row r="24" spans="1:7">
      <c r="A24" s="19"/>
      <c r="B24" s="70" t="str" cm="1">
        <f t="array" ref="B24">IFERROR(_xlfn.IFS((Schools!F32&gt;0)*(Schools!D32&gt;100),Schools!B32),"")</f>
        <v/>
      </c>
      <c r="C24" s="60" t="str" cm="1">
        <f t="array" ref="C24">IFERROR(_xlfn.IFS((Schools!D32&gt;100)*(Schools!F32&gt;0),Schools!D32),"")</f>
        <v/>
      </c>
      <c r="D24" s="117" t="str" cm="1">
        <f t="array" ref="D24">IFERROR(_xlfn.IFS((Schools!D32&gt;100)*(Schools!F32&gt;0),Schools!F32),"")</f>
        <v/>
      </c>
      <c r="E24" s="120" t="str">
        <f t="shared" si="1"/>
        <v/>
      </c>
      <c r="F24" s="19"/>
      <c r="G24" s="19"/>
    </row>
    <row r="25" spans="1:7">
      <c r="A25" s="19"/>
      <c r="B25" s="70" t="str" cm="1">
        <f t="array" ref="B25">IFERROR(_xlfn.IFS((Schools!F33&gt;0)*(Schools!D33&gt;100),Schools!B33),"")</f>
        <v/>
      </c>
      <c r="C25" s="60" t="str" cm="1">
        <f t="array" ref="C25">IFERROR(_xlfn.IFS((Schools!D33&gt;100)*(Schools!F33&gt;0),Schools!D33),"")</f>
        <v/>
      </c>
      <c r="D25" s="117" t="str" cm="1">
        <f t="array" ref="D25">IFERROR(_xlfn.IFS((Schools!D33&gt;100)*(Schools!F33&gt;0),Schools!F33),"")</f>
        <v/>
      </c>
      <c r="E25" s="120" t="str">
        <f t="shared" si="1"/>
        <v/>
      </c>
      <c r="F25" s="19"/>
      <c r="G25" s="19"/>
    </row>
    <row r="26" spans="1:7">
      <c r="A26" s="19"/>
      <c r="B26" s="70" t="str" cm="1">
        <f t="array" ref="B26">IFERROR(_xlfn.IFS((Schools!F34&gt;0)*(Schools!D34&gt;100),Schools!B34),"")</f>
        <v/>
      </c>
      <c r="C26" s="60" t="str" cm="1">
        <f t="array" ref="C26">IFERROR(_xlfn.IFS((Schools!D34&gt;100)*(Schools!F34&gt;0),Schools!D34),"")</f>
        <v/>
      </c>
      <c r="D26" s="117" t="str" cm="1">
        <f t="array" ref="D26">IFERROR(_xlfn.IFS((Schools!D34&gt;100)*(Schools!F34&gt;0),Schools!F34),"")</f>
        <v/>
      </c>
      <c r="E26" s="120" t="str">
        <f t="shared" si="1"/>
        <v/>
      </c>
      <c r="F26" s="19"/>
      <c r="G26" s="19"/>
    </row>
    <row r="27" spans="1:7">
      <c r="A27" s="19"/>
      <c r="B27" s="70" t="str" cm="1">
        <f t="array" ref="B27">IFERROR(_xlfn.IFS((Schools!F35&gt;0)*(Schools!D35&gt;100),Schools!B35),"")</f>
        <v/>
      </c>
      <c r="C27" s="60" t="str" cm="1">
        <f t="array" ref="C27">IFERROR(_xlfn.IFS((Schools!D35&gt;100)*(Schools!F35&gt;0),Schools!D35),"")</f>
        <v/>
      </c>
      <c r="D27" s="117" t="str" cm="1">
        <f t="array" ref="D27">IFERROR(_xlfn.IFS((Schools!D35&gt;100)*(Schools!F35&gt;0),Schools!F35),"")</f>
        <v/>
      </c>
      <c r="E27" s="120" t="str">
        <f t="shared" si="1"/>
        <v/>
      </c>
      <c r="F27" s="19"/>
      <c r="G27" s="19"/>
    </row>
    <row r="28" spans="1:7" ht="15" thickBot="1">
      <c r="A28" s="19"/>
      <c r="B28" s="71" t="str" cm="1">
        <f t="array" ref="B28">IFERROR(_xlfn.IFS((Schools!F36&gt;0)*(Schools!D36&gt;100),Schools!B36),"")</f>
        <v/>
      </c>
      <c r="C28" s="72" t="str" cm="1">
        <f t="array" ref="C28">IFERROR(_xlfn.IFS((Schools!D36&gt;100)*(Schools!F36&gt;0),Schools!D36),"")</f>
        <v/>
      </c>
      <c r="D28" s="118" t="str" cm="1">
        <f t="array" ref="D28">IFERROR(_xlfn.IFS((Schools!D36&gt;100)*(Schools!F36&gt;0),Schools!F36),"")</f>
        <v/>
      </c>
      <c r="E28" s="121" t="str">
        <f t="shared" si="1"/>
        <v/>
      </c>
      <c r="F28" s="19"/>
      <c r="G28" s="19"/>
    </row>
    <row r="29" spans="1:7" ht="16.149999999999999" thickBot="1">
      <c r="A29" s="19"/>
      <c r="B29" s="61" t="s">
        <v>32</v>
      </c>
      <c r="C29" s="53">
        <f>IFERROR(SUM(C19:C28),"")</f>
        <v>0</v>
      </c>
      <c r="D29" s="122">
        <f>IFERROR(SUM(D19:D28),"")</f>
        <v>0</v>
      </c>
      <c r="E29" s="115" t="str">
        <f>IFERROR(D29/C29,"")</f>
        <v/>
      </c>
      <c r="F29" s="19"/>
      <c r="G29" s="19"/>
    </row>
    <row r="30" spans="1:7" ht="31.9" thickBot="1">
      <c r="A30" s="19"/>
      <c r="B30" s="19"/>
      <c r="C30" s="19"/>
      <c r="D30" s="30" t="s">
        <v>36</v>
      </c>
      <c r="E30" s="115" t="str">
        <f>IFERROR($E$29*1.1,"")</f>
        <v/>
      </c>
      <c r="F30" s="19"/>
      <c r="G30" s="19"/>
    </row>
    <row r="31" spans="1:7">
      <c r="A31" s="19"/>
      <c r="B31" s="19"/>
      <c r="C31" s="19"/>
      <c r="D31" s="19"/>
      <c r="E31" s="19"/>
      <c r="F31" s="19"/>
      <c r="G31" s="19"/>
    </row>
    <row r="32" spans="1:7">
      <c r="A32" s="19"/>
      <c r="B32" s="19"/>
      <c r="C32" s="19"/>
      <c r="D32" s="19"/>
      <c r="E32" s="19"/>
      <c r="F32" s="19"/>
      <c r="G32" s="19"/>
    </row>
    <row r="34" spans="4:4" hidden="1">
      <c r="D34" s="18"/>
    </row>
  </sheetData>
  <sheetProtection sheet="1" objects="1" scenarios="1"/>
  <mergeCells count="2">
    <mergeCell ref="B3:F3"/>
    <mergeCell ref="B17:E17"/>
  </mergeCells>
  <conditionalFormatting sqref="F5:F14">
    <cfRule type="containsText" dxfId="25" priority="1" operator="containsText" text="Yes">
      <formula>NOT(ISERROR(SEARCH("Yes",F5)))</formula>
    </cfRule>
    <cfRule type="containsText" dxfId="24" priority="2" operator="containsText" text="No">
      <formula>NOT(ISERROR(SEARCH("No",F5)))</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CA490B-C60D-446C-AEFA-582A53A7F6B8}">
  <sheetPr>
    <tabColor theme="9" tint="0.39997558519241921"/>
  </sheetPr>
  <dimension ref="A1:I101"/>
  <sheetViews>
    <sheetView topLeftCell="A35" zoomScaleNormal="100" workbookViewId="0">
      <selection activeCell="B6" sqref="B6"/>
    </sheetView>
  </sheetViews>
  <sheetFormatPr defaultColWidth="0" defaultRowHeight="14.45" zeroHeight="1"/>
  <cols>
    <col min="1" max="1" width="11.5703125" style="17" customWidth="1"/>
    <col min="2" max="2" width="35.28515625" style="17" customWidth="1"/>
    <col min="3" max="8" width="26.28515625" style="17" customWidth="1"/>
    <col min="9" max="9" width="14" style="17" customWidth="1"/>
    <col min="10" max="16384" width="8.85546875" style="17" hidden="1"/>
  </cols>
  <sheetData>
    <row r="1" spans="1:9" s="19" customFormat="1"/>
    <row r="2" spans="1:9" ht="15" thickBot="1">
      <c r="A2" s="19"/>
      <c r="B2" s="78" t="s">
        <v>37</v>
      </c>
      <c r="C2" s="19"/>
      <c r="D2" s="19"/>
      <c r="E2" s="19"/>
      <c r="F2" s="19"/>
      <c r="G2" s="19"/>
      <c r="H2" s="19"/>
      <c r="I2" s="19"/>
    </row>
    <row r="3" spans="1:9" ht="24" thickBot="1">
      <c r="A3" s="19"/>
      <c r="B3" s="186" t="s">
        <v>38</v>
      </c>
      <c r="C3" s="187"/>
      <c r="D3" s="187"/>
      <c r="E3" s="187"/>
      <c r="F3" s="187"/>
      <c r="G3" s="187"/>
      <c r="H3" s="188"/>
      <c r="I3" s="19"/>
    </row>
    <row r="4" spans="1:9" ht="16.149999999999999" thickBot="1">
      <c r="A4" s="19"/>
      <c r="B4" s="183" t="s">
        <v>20</v>
      </c>
      <c r="C4" s="184"/>
      <c r="D4" s="184"/>
      <c r="E4" s="184"/>
      <c r="F4" s="184"/>
      <c r="G4" s="184"/>
      <c r="H4" s="185"/>
      <c r="I4" s="24"/>
    </row>
    <row r="5" spans="1:9" ht="31.9" thickBot="1">
      <c r="A5" s="19"/>
      <c r="B5" s="25" t="s">
        <v>10</v>
      </c>
      <c r="C5" s="32" t="s">
        <v>11</v>
      </c>
      <c r="D5" s="26" t="s">
        <v>39</v>
      </c>
      <c r="E5" s="33" t="s">
        <v>12</v>
      </c>
      <c r="F5" s="33" t="s">
        <v>13</v>
      </c>
      <c r="G5" s="27" t="s">
        <v>21</v>
      </c>
      <c r="H5" s="27" t="s">
        <v>22</v>
      </c>
      <c r="I5" s="19"/>
    </row>
    <row r="6" spans="1:9">
      <c r="A6" s="19"/>
      <c r="B6" s="21"/>
      <c r="C6" s="46"/>
      <c r="D6" s="46"/>
      <c r="E6" s="47"/>
      <c r="F6" s="86"/>
      <c r="G6" s="87" t="str">
        <f t="shared" ref="G6:G11" si="0">IFERROR(E6/F6, "")</f>
        <v/>
      </c>
      <c r="H6" s="14" t="str" cm="1">
        <f t="array" ref="H6">IFERROR(_xlfn.IFS(ISBLANK(B6),"",AND(G6&gt;=E$19,G6&lt;=E$20),"Yes"),"No")</f>
        <v/>
      </c>
      <c r="I6" s="19"/>
    </row>
    <row r="7" spans="1:9">
      <c r="A7" s="19"/>
      <c r="B7" s="22"/>
      <c r="C7" s="44"/>
      <c r="D7" s="44"/>
      <c r="E7" s="45"/>
      <c r="F7" s="88"/>
      <c r="G7" s="6" t="str">
        <f t="shared" si="0"/>
        <v/>
      </c>
      <c r="H7" s="14" t="str" cm="1">
        <f t="array" ref="H7">IFERROR(_xlfn.IFS(ISBLANK(B7),"",AND(G7&gt;=E$19,G7&lt;=E$20),"Yes"),"No")</f>
        <v/>
      </c>
      <c r="I7" s="19"/>
    </row>
    <row r="8" spans="1:9">
      <c r="A8" s="19"/>
      <c r="B8" s="42"/>
      <c r="C8" s="45"/>
      <c r="D8" s="45"/>
      <c r="E8" s="45"/>
      <c r="F8" s="89"/>
      <c r="G8" s="6" t="str">
        <f t="shared" si="0"/>
        <v/>
      </c>
      <c r="H8" s="14" t="str" cm="1">
        <f t="array" ref="H8">IFERROR(_xlfn.IFS(ISBLANK(B8),"",AND(G8&gt;=E$19,G8&lt;=E$20),"Yes"),"No")</f>
        <v/>
      </c>
      <c r="I8" s="19"/>
    </row>
    <row r="9" spans="1:9">
      <c r="A9" s="19"/>
      <c r="B9" s="42"/>
      <c r="C9" s="45"/>
      <c r="D9" s="45"/>
      <c r="E9" s="45"/>
      <c r="F9" s="89"/>
      <c r="G9" s="6" t="str">
        <f t="shared" si="0"/>
        <v/>
      </c>
      <c r="H9" s="14" t="str" cm="1">
        <f t="array" ref="H9">IFERROR(_xlfn.IFS(ISBLANK(B9),"",AND(G9&gt;=E$19,G9&lt;=E$20),"Yes"),"No")</f>
        <v/>
      </c>
      <c r="I9" s="19"/>
    </row>
    <row r="10" spans="1:9">
      <c r="A10" s="19"/>
      <c r="B10" s="42"/>
      <c r="C10" s="45"/>
      <c r="D10" s="45"/>
      <c r="E10" s="45"/>
      <c r="F10" s="89"/>
      <c r="G10" s="6" t="str">
        <f t="shared" si="0"/>
        <v/>
      </c>
      <c r="H10" s="14" t="str" cm="1">
        <f t="array" ref="H10">IFERROR(_xlfn.IFS(ISBLANK(B10),"",AND(G10&gt;=E$19,G10&lt;=E$20),"Yes"),"No")</f>
        <v/>
      </c>
      <c r="I10" s="19"/>
    </row>
    <row r="11" spans="1:9">
      <c r="A11" s="19"/>
      <c r="B11" s="42"/>
      <c r="C11" s="45"/>
      <c r="D11" s="45"/>
      <c r="E11" s="45"/>
      <c r="F11" s="89"/>
      <c r="G11" s="6" t="str">
        <f t="shared" si="0"/>
        <v/>
      </c>
      <c r="H11" s="14" t="str" cm="1">
        <f t="array" ref="H11">IFERROR(_xlfn.IFS(ISBLANK(B11),"",AND(G11&gt;=E$19,G11&lt;=E$20),"Yes"),"No")</f>
        <v/>
      </c>
      <c r="I11" s="19"/>
    </row>
    <row r="12" spans="1:9">
      <c r="A12" s="19"/>
      <c r="B12" s="42"/>
      <c r="C12" s="9"/>
      <c r="D12" s="44"/>
      <c r="E12" s="44"/>
      <c r="F12" s="82"/>
      <c r="G12" s="6" t="str">
        <f t="shared" ref="G12:G15" si="1">IFERROR(E12/F12, "")</f>
        <v/>
      </c>
      <c r="H12" s="14" t="str" cm="1">
        <f t="array" ref="H12">IFERROR(_xlfn.IFS(ISBLANK(B12),"",AND(G12&gt;=E$19,G12&lt;=E$20),"Yes"),"No")</f>
        <v/>
      </c>
      <c r="I12" s="19"/>
    </row>
    <row r="13" spans="1:9">
      <c r="A13" s="19"/>
      <c r="B13" s="22"/>
      <c r="C13" s="9"/>
      <c r="D13" s="9"/>
      <c r="E13" s="9"/>
      <c r="F13" s="82"/>
      <c r="G13" s="6" t="str">
        <f t="shared" si="1"/>
        <v/>
      </c>
      <c r="H13" s="14" t="str" cm="1">
        <f t="array" ref="H13">IFERROR(_xlfn.IFS(ISBLANK(B13),"",AND(G13&gt;=E$19,G13&lt;=E$20),"Yes"),"No")</f>
        <v/>
      </c>
      <c r="I13" s="19"/>
    </row>
    <row r="14" spans="1:9">
      <c r="A14" s="19"/>
      <c r="B14" s="22"/>
      <c r="C14" s="9"/>
      <c r="D14" s="9"/>
      <c r="E14" s="9"/>
      <c r="F14" s="82"/>
      <c r="G14" s="6" t="str">
        <f t="shared" si="1"/>
        <v/>
      </c>
      <c r="H14" s="14" t="str" cm="1">
        <f t="array" ref="H14">IFERROR(_xlfn.IFS(ISBLANK(B14),"",AND(G14&gt;=E$19,G14&lt;=E$20),"Yes"),"No")</f>
        <v/>
      </c>
      <c r="I14" s="19"/>
    </row>
    <row r="15" spans="1:9" ht="15" thickBot="1">
      <c r="A15" s="19"/>
      <c r="B15" s="23"/>
      <c r="C15" s="10"/>
      <c r="D15" s="10"/>
      <c r="E15" s="10"/>
      <c r="F15" s="83"/>
      <c r="G15" s="7" t="str">
        <f t="shared" si="1"/>
        <v/>
      </c>
      <c r="H15" s="14" t="str" cm="1">
        <f t="array" ref="H15">IFERROR(_xlfn.IFS(ISBLANK(B15),"",AND(G15&gt;=E$19,G15&lt;=E$20),"Yes"),"No")</f>
        <v/>
      </c>
      <c r="I15" s="19"/>
    </row>
    <row r="16" spans="1:9" ht="16.149999999999999" thickBot="1">
      <c r="A16" s="19"/>
      <c r="B16" s="29" t="s">
        <v>23</v>
      </c>
      <c r="C16" s="1"/>
      <c r="D16" s="1"/>
      <c r="E16" s="39">
        <f>IFERROR(SUM(E6:E15),"")</f>
        <v>0</v>
      </c>
      <c r="F16" s="90">
        <f>IFERROR(SUM(F6:F15),"")</f>
        <v>0</v>
      </c>
      <c r="G16" s="76" t="str">
        <f>IFERROR(E16/F16,"")</f>
        <v/>
      </c>
      <c r="H16" s="11"/>
      <c r="I16" s="19"/>
    </row>
    <row r="17" spans="1:9" ht="15" thickBot="1">
      <c r="A17" s="19"/>
      <c r="B17" s="19"/>
      <c r="C17" s="19"/>
      <c r="D17" s="19"/>
      <c r="E17" s="19"/>
      <c r="F17" s="19"/>
      <c r="G17" s="19"/>
      <c r="H17" s="19"/>
      <c r="I17" s="19"/>
    </row>
    <row r="18" spans="1:9" ht="16.149999999999999" thickBot="1">
      <c r="A18" s="19"/>
      <c r="B18" s="176" t="s">
        <v>24</v>
      </c>
      <c r="C18" s="177"/>
      <c r="D18" s="128"/>
      <c r="E18" s="27" t="s">
        <v>21</v>
      </c>
      <c r="F18" s="19"/>
      <c r="G18" s="19"/>
      <c r="H18" s="19"/>
      <c r="I18" s="19"/>
    </row>
    <row r="19" spans="1:9" ht="15.6">
      <c r="A19" s="19"/>
      <c r="B19" s="178" t="s">
        <v>25</v>
      </c>
      <c r="C19" s="179"/>
      <c r="D19" s="129"/>
      <c r="E19" s="73" t="str">
        <f>IFERROR($G$16*0.9,"")</f>
        <v/>
      </c>
      <c r="F19" s="19"/>
      <c r="G19" s="19"/>
      <c r="H19" s="19"/>
      <c r="I19" s="19"/>
    </row>
    <row r="20" spans="1:9" ht="16.149999999999999" thickBot="1">
      <c r="A20" s="19"/>
      <c r="B20" s="180" t="s">
        <v>26</v>
      </c>
      <c r="C20" s="181"/>
      <c r="D20" s="130"/>
      <c r="E20" s="74" t="str">
        <f>IFERROR($G$16*1.1,"")</f>
        <v/>
      </c>
      <c r="F20" s="19"/>
      <c r="G20" s="19"/>
      <c r="H20" s="19"/>
      <c r="I20" s="19"/>
    </row>
    <row r="21" spans="1:9">
      <c r="A21" s="19"/>
      <c r="B21" s="19"/>
      <c r="C21" s="19"/>
      <c r="D21" s="19"/>
      <c r="E21" s="19"/>
      <c r="F21" s="19"/>
      <c r="G21" s="19"/>
      <c r="H21" s="19"/>
      <c r="I21" s="19"/>
    </row>
    <row r="22" spans="1:9" ht="15" thickBot="1">
      <c r="A22" s="20"/>
      <c r="B22" s="20"/>
      <c r="C22" s="20"/>
      <c r="D22" s="20"/>
      <c r="E22" s="20"/>
      <c r="F22" s="20"/>
      <c r="G22" s="20"/>
      <c r="H22" s="20"/>
      <c r="I22" s="20"/>
    </row>
    <row r="23" spans="1:9" ht="24" thickBot="1">
      <c r="A23" s="20"/>
      <c r="B23" s="186" t="s">
        <v>40</v>
      </c>
      <c r="C23" s="187"/>
      <c r="D23" s="187"/>
      <c r="E23" s="187"/>
      <c r="F23" s="187"/>
      <c r="G23" s="187"/>
      <c r="H23" s="188"/>
      <c r="I23" s="20"/>
    </row>
    <row r="24" spans="1:9" ht="16.149999999999999" thickBot="1">
      <c r="A24" s="20"/>
      <c r="B24" s="183" t="s">
        <v>20</v>
      </c>
      <c r="C24" s="184"/>
      <c r="D24" s="184"/>
      <c r="E24" s="184"/>
      <c r="F24" s="184"/>
      <c r="G24" s="184"/>
      <c r="H24" s="189"/>
      <c r="I24" s="20"/>
    </row>
    <row r="25" spans="1:9" ht="31.9" thickBot="1">
      <c r="A25" s="20"/>
      <c r="B25" s="27" t="s">
        <v>10</v>
      </c>
      <c r="C25" s="27" t="s">
        <v>11</v>
      </c>
      <c r="D25" s="26" t="s">
        <v>39</v>
      </c>
      <c r="E25" s="27" t="s">
        <v>12</v>
      </c>
      <c r="F25" s="27" t="s">
        <v>13</v>
      </c>
      <c r="G25" s="27" t="s">
        <v>21</v>
      </c>
      <c r="H25" s="27" t="s">
        <v>22</v>
      </c>
      <c r="I25" s="20"/>
    </row>
    <row r="26" spans="1:9">
      <c r="A26" s="20"/>
      <c r="B26" s="21"/>
      <c r="C26" s="46"/>
      <c r="D26" s="46"/>
      <c r="E26" s="47"/>
      <c r="F26" s="86"/>
      <c r="G26" s="75" t="str">
        <f t="shared" ref="G26:G30" si="2">IFERROR(E26/F26, "")</f>
        <v/>
      </c>
      <c r="H26" s="3" t="str" cm="1">
        <f t="array" ref="H26">IFERROR(_xlfn.IFS(ISBLANK(B26),"",AND(G26&gt;=E$39,G26&lt;=E$40),"Yes"),"No")</f>
        <v/>
      </c>
      <c r="I26" s="20"/>
    </row>
    <row r="27" spans="1:9">
      <c r="A27" s="20"/>
      <c r="B27" s="22"/>
      <c r="C27" s="44"/>
      <c r="D27" s="44"/>
      <c r="E27" s="45"/>
      <c r="F27" s="88"/>
      <c r="G27" s="6" t="str">
        <f t="shared" si="2"/>
        <v/>
      </c>
      <c r="H27" s="14" t="str" cm="1">
        <f t="array" ref="H27">IFERROR(_xlfn.IFS(ISBLANK(B27),"",AND(G27&gt;=E$39,G27&lt;=E$40),"Yes"),"No")</f>
        <v/>
      </c>
      <c r="I27" s="20"/>
    </row>
    <row r="28" spans="1:9">
      <c r="A28" s="20"/>
      <c r="B28" s="42"/>
      <c r="C28" s="45"/>
      <c r="D28" s="45"/>
      <c r="E28" s="45"/>
      <c r="F28" s="89"/>
      <c r="G28" s="6" t="str">
        <f t="shared" si="2"/>
        <v/>
      </c>
      <c r="H28" s="14" t="str" cm="1">
        <f t="array" ref="H28">IFERROR(_xlfn.IFS(ISBLANK(B28),"",AND(G28&gt;=E$39,G28&lt;=E$40),"Yes"),"No")</f>
        <v/>
      </c>
      <c r="I28" s="20"/>
    </row>
    <row r="29" spans="1:9">
      <c r="A29" s="20"/>
      <c r="B29" s="22"/>
      <c r="C29" s="9"/>
      <c r="D29" s="9"/>
      <c r="E29" s="43"/>
      <c r="F29" s="82"/>
      <c r="G29" s="6" t="str">
        <f t="shared" si="2"/>
        <v/>
      </c>
      <c r="H29" s="14" t="str" cm="1">
        <f t="array" ref="H29">IFERROR(_xlfn.IFS(ISBLANK(B29),"",AND(G29&gt;=E$39,G29&lt;=E$40),"Yes"),"No")</f>
        <v/>
      </c>
      <c r="I29" s="20"/>
    </row>
    <row r="30" spans="1:9">
      <c r="A30" s="20"/>
      <c r="B30" s="22"/>
      <c r="C30" s="9"/>
      <c r="D30" s="9"/>
      <c r="E30" s="43"/>
      <c r="F30" s="82"/>
      <c r="G30" s="6" t="str">
        <f t="shared" si="2"/>
        <v/>
      </c>
      <c r="H30" s="14" t="str" cm="1">
        <f t="array" ref="H30">IFERROR(_xlfn.IFS(ISBLANK(B30),"",AND(G30&gt;=E$39,G30&lt;=E$40),"Yes"),"No")</f>
        <v/>
      </c>
      <c r="I30" s="20"/>
    </row>
    <row r="31" spans="1:9">
      <c r="A31" s="20"/>
      <c r="B31" s="22"/>
      <c r="C31" s="9"/>
      <c r="D31" s="9"/>
      <c r="E31" s="9"/>
      <c r="F31" s="82"/>
      <c r="G31" s="6" t="str">
        <f>IFERROR(E31/F31, "")</f>
        <v/>
      </c>
      <c r="H31" s="14" t="str" cm="1">
        <f t="array" ref="H31">IFERROR(_xlfn.IFS(ISBLANK(B31),"",AND(G31&gt;=E$39,G31&lt;=E$40),"Yes"),"No")</f>
        <v/>
      </c>
      <c r="I31" s="20"/>
    </row>
    <row r="32" spans="1:9">
      <c r="A32" s="20"/>
      <c r="B32" s="22"/>
      <c r="C32" s="9"/>
      <c r="D32" s="9"/>
      <c r="E32" s="9"/>
      <c r="F32" s="82"/>
      <c r="G32" s="6" t="str">
        <f t="shared" ref="G32:G35" si="3">IFERROR(E32/F32, "")</f>
        <v/>
      </c>
      <c r="H32" s="14" t="str" cm="1">
        <f t="array" ref="H32">IFERROR(_xlfn.IFS(ISBLANK(B32),"",AND(G32&gt;=E$39,G32&lt;=E$40),"Yes"),"No")</f>
        <v/>
      </c>
      <c r="I32" s="20"/>
    </row>
    <row r="33" spans="1:9">
      <c r="A33" s="20"/>
      <c r="B33" s="22"/>
      <c r="C33" s="9"/>
      <c r="D33" s="9"/>
      <c r="E33" s="9"/>
      <c r="F33" s="82"/>
      <c r="G33" s="6" t="str">
        <f t="shared" si="3"/>
        <v/>
      </c>
      <c r="H33" s="14" t="str" cm="1">
        <f t="array" ref="H33">IFERROR(_xlfn.IFS(ISBLANK(B33),"",AND(G33&gt;=E$39,G33&lt;=E$40),"Yes"),"No")</f>
        <v/>
      </c>
      <c r="I33" s="20"/>
    </row>
    <row r="34" spans="1:9">
      <c r="A34" s="20"/>
      <c r="B34" s="22"/>
      <c r="C34" s="9"/>
      <c r="D34" s="9"/>
      <c r="E34" s="9"/>
      <c r="F34" s="82"/>
      <c r="G34" s="6" t="str">
        <f t="shared" si="3"/>
        <v/>
      </c>
      <c r="H34" s="14" t="str" cm="1">
        <f t="array" ref="H34">IFERROR(_xlfn.IFS(ISBLANK(B34),"",AND(G34&gt;=E$39,G34&lt;=E$40),"Yes"),"No")</f>
        <v/>
      </c>
      <c r="I34" s="20"/>
    </row>
    <row r="35" spans="1:9" ht="15" thickBot="1">
      <c r="A35" s="20"/>
      <c r="B35" s="23"/>
      <c r="C35" s="10"/>
      <c r="D35" s="10"/>
      <c r="E35" s="10"/>
      <c r="F35" s="83"/>
      <c r="G35" s="7" t="str">
        <f t="shared" si="3"/>
        <v/>
      </c>
      <c r="H35" s="16" t="str" cm="1">
        <f t="array" ref="H35">IFERROR(_xlfn.IFS(ISBLANK(B35),"",AND(G35&gt;=E$39,G35&lt;=E$40),"Yes"),"No")</f>
        <v/>
      </c>
      <c r="I35" s="20"/>
    </row>
    <row r="36" spans="1:9" ht="16.149999999999999" thickBot="1">
      <c r="A36" s="20"/>
      <c r="B36" s="29" t="s">
        <v>23</v>
      </c>
      <c r="C36" s="1"/>
      <c r="D36" s="1"/>
      <c r="E36" s="53">
        <f>IFERROR(SUM(E26:E35),"")</f>
        <v>0</v>
      </c>
      <c r="F36" s="84">
        <f>IFERROR(SUM(F26:F35),"")</f>
        <v>0</v>
      </c>
      <c r="G36" s="76" t="str">
        <f>IFERROR(E36/F36,"")</f>
        <v/>
      </c>
      <c r="H36" s="11"/>
      <c r="I36" s="20"/>
    </row>
    <row r="37" spans="1:9" ht="15" thickBot="1">
      <c r="A37" s="20"/>
      <c r="B37" s="20"/>
      <c r="C37" s="20"/>
      <c r="D37" s="20"/>
      <c r="E37" s="20"/>
      <c r="F37" s="20"/>
      <c r="G37" s="20"/>
      <c r="H37" s="20"/>
      <c r="I37" s="20"/>
    </row>
    <row r="38" spans="1:9" ht="16.149999999999999" thickBot="1">
      <c r="A38" s="20"/>
      <c r="B38" s="176" t="s">
        <v>24</v>
      </c>
      <c r="C38" s="177"/>
      <c r="D38" s="128"/>
      <c r="E38" s="27" t="s">
        <v>21</v>
      </c>
      <c r="F38" s="20"/>
      <c r="G38" s="20"/>
      <c r="H38" s="20"/>
      <c r="I38" s="20"/>
    </row>
    <row r="39" spans="1:9" ht="15.6">
      <c r="A39" s="20"/>
      <c r="B39" s="178" t="s">
        <v>25</v>
      </c>
      <c r="C39" s="179"/>
      <c r="D39" s="129"/>
      <c r="E39" s="73" t="str">
        <f>IFERROR($G$36*0.9,"")</f>
        <v/>
      </c>
      <c r="F39" s="20"/>
      <c r="G39" s="20"/>
      <c r="H39" s="20"/>
      <c r="I39" s="20"/>
    </row>
    <row r="40" spans="1:9" ht="16.149999999999999" thickBot="1">
      <c r="A40" s="20"/>
      <c r="B40" s="180" t="s">
        <v>26</v>
      </c>
      <c r="C40" s="181"/>
      <c r="D40" s="130"/>
      <c r="E40" s="74" t="str">
        <f>IFERROR($G$36*1.1,"")</f>
        <v/>
      </c>
      <c r="F40" s="20"/>
      <c r="G40" s="20"/>
      <c r="H40" s="20"/>
      <c r="I40" s="20"/>
    </row>
    <row r="41" spans="1:9">
      <c r="A41" s="20"/>
      <c r="B41" s="20"/>
      <c r="C41" s="20"/>
      <c r="D41" s="20"/>
      <c r="E41" s="20"/>
      <c r="F41" s="20"/>
      <c r="G41" s="20"/>
      <c r="H41" s="20"/>
      <c r="I41" s="20"/>
    </row>
    <row r="42" spans="1:9" ht="15" thickBot="1">
      <c r="A42" s="19"/>
      <c r="B42" s="19"/>
      <c r="C42" s="19"/>
      <c r="D42" s="19"/>
      <c r="E42" s="19"/>
      <c r="F42" s="19"/>
      <c r="G42" s="19"/>
      <c r="H42" s="19"/>
      <c r="I42" s="19"/>
    </row>
    <row r="43" spans="1:9" ht="24" thickBot="1">
      <c r="A43" s="19"/>
      <c r="B43" s="186" t="s">
        <v>41</v>
      </c>
      <c r="C43" s="187"/>
      <c r="D43" s="187"/>
      <c r="E43" s="187"/>
      <c r="F43" s="187"/>
      <c r="G43" s="187"/>
      <c r="H43" s="188"/>
      <c r="I43" s="19"/>
    </row>
    <row r="44" spans="1:9" ht="16.149999999999999" thickBot="1">
      <c r="A44" s="19"/>
      <c r="B44" s="183" t="s">
        <v>20</v>
      </c>
      <c r="C44" s="184"/>
      <c r="D44" s="184"/>
      <c r="E44" s="184"/>
      <c r="F44" s="184"/>
      <c r="G44" s="184"/>
      <c r="H44" s="189"/>
      <c r="I44" s="19"/>
    </row>
    <row r="45" spans="1:9" ht="31.9" thickBot="1">
      <c r="A45" s="19"/>
      <c r="B45" s="27" t="s">
        <v>10</v>
      </c>
      <c r="C45" s="27" t="s">
        <v>11</v>
      </c>
      <c r="D45" s="30" t="s">
        <v>39</v>
      </c>
      <c r="E45" s="27" t="s">
        <v>12</v>
      </c>
      <c r="F45" s="27" t="s">
        <v>13</v>
      </c>
      <c r="G45" s="27" t="s">
        <v>21</v>
      </c>
      <c r="H45" s="27" t="s">
        <v>22</v>
      </c>
      <c r="I45" s="19"/>
    </row>
    <row r="46" spans="1:9">
      <c r="A46" s="19"/>
      <c r="B46" s="21"/>
      <c r="C46" s="46"/>
      <c r="D46" s="46"/>
      <c r="E46" s="47"/>
      <c r="F46" s="86"/>
      <c r="G46" s="91" t="str">
        <f t="shared" ref="G46:G50" si="4">IFERROR(E46/F46, "")</f>
        <v/>
      </c>
      <c r="H46" s="14" t="str" cm="1">
        <f t="array" ref="H46">IFERROR(_xlfn.IFS(ISBLANK(B46),"",AND(G46&gt;=E$59,G46&lt;=E$60),"Yes"),"No")</f>
        <v/>
      </c>
      <c r="I46" s="19"/>
    </row>
    <row r="47" spans="1:9">
      <c r="A47" s="19"/>
      <c r="B47" s="22"/>
      <c r="C47" s="44"/>
      <c r="D47" s="44"/>
      <c r="E47" s="45"/>
      <c r="F47" s="88"/>
      <c r="G47" s="6" t="str">
        <f t="shared" si="4"/>
        <v/>
      </c>
      <c r="H47" s="14" t="str" cm="1">
        <f t="array" ref="H47">IFERROR(_xlfn.IFS(ISBLANK(B47),"",AND(G47&gt;=E$59,G47&lt;=E$60),"Yes"),"No")</f>
        <v/>
      </c>
      <c r="I47" s="19"/>
    </row>
    <row r="48" spans="1:9">
      <c r="A48" s="19"/>
      <c r="B48" s="42"/>
      <c r="C48" s="45"/>
      <c r="D48" s="45"/>
      <c r="E48" s="45"/>
      <c r="F48" s="89"/>
      <c r="G48" s="6" t="str">
        <f t="shared" si="4"/>
        <v/>
      </c>
      <c r="H48" s="14" t="str" cm="1">
        <f t="array" ref="H48">IFERROR(_xlfn.IFS(ISBLANK(B48),"",AND(G48&gt;=E$59,G48&lt;=E$60),"Yes"),"No")</f>
        <v/>
      </c>
      <c r="I48" s="19"/>
    </row>
    <row r="49" spans="1:9">
      <c r="A49" s="19"/>
      <c r="B49" s="22"/>
      <c r="C49" s="43"/>
      <c r="D49" s="43"/>
      <c r="E49" s="43"/>
      <c r="F49" s="92"/>
      <c r="G49" s="6" t="str">
        <f t="shared" si="4"/>
        <v/>
      </c>
      <c r="H49" s="14" t="str" cm="1">
        <f t="array" ref="H49">IFERROR(_xlfn.IFS(ISBLANK(B49),"",AND(G49&gt;=E$59,G49&lt;=E$60),"Yes"),"No")</f>
        <v/>
      </c>
      <c r="I49" s="19"/>
    </row>
    <row r="50" spans="1:9">
      <c r="A50" s="19"/>
      <c r="B50" s="22"/>
      <c r="C50" s="43"/>
      <c r="D50" s="43"/>
      <c r="E50" s="43"/>
      <c r="F50" s="92"/>
      <c r="G50" s="6" t="str">
        <f t="shared" si="4"/>
        <v/>
      </c>
      <c r="H50" s="14" t="str" cm="1">
        <f t="array" ref="H50">IFERROR(_xlfn.IFS(ISBLANK(B50),"",AND(G50&gt;=E$59,G50&lt;=E$60),"Yes"),"No")</f>
        <v/>
      </c>
      <c r="I50" s="19"/>
    </row>
    <row r="51" spans="1:9">
      <c r="A51" s="19"/>
      <c r="B51" s="49"/>
      <c r="C51" s="48"/>
      <c r="D51" s="48"/>
      <c r="E51" s="48"/>
      <c r="F51" s="81"/>
      <c r="G51" s="6" t="str">
        <f>IFERROR(E51/F51, "")</f>
        <v/>
      </c>
      <c r="H51" s="14" t="str" cm="1">
        <f t="array" ref="H51">IFERROR(_xlfn.IFS(ISBLANK(B51),"",AND(G51&gt;=E$59,G51&lt;=E$60),"Yes"),"No")</f>
        <v/>
      </c>
      <c r="I51" s="19"/>
    </row>
    <row r="52" spans="1:9">
      <c r="A52" s="19"/>
      <c r="B52" s="22"/>
      <c r="C52" s="9"/>
      <c r="D52" s="9"/>
      <c r="E52" s="9"/>
      <c r="F52" s="82"/>
      <c r="G52" s="6" t="str">
        <f t="shared" ref="G52:G55" si="5">IFERROR(E52/F52, "")</f>
        <v/>
      </c>
      <c r="H52" s="14" t="str" cm="1">
        <f t="array" ref="H52">IFERROR(_xlfn.IFS(ISBLANK(B52),"",AND(G52&gt;=E$59,G52&lt;=E$60),"Yes"),"No")</f>
        <v/>
      </c>
      <c r="I52" s="19"/>
    </row>
    <row r="53" spans="1:9">
      <c r="A53" s="19"/>
      <c r="B53" s="22"/>
      <c r="C53" s="9"/>
      <c r="D53" s="9"/>
      <c r="E53" s="9"/>
      <c r="F53" s="82"/>
      <c r="G53" s="6" t="str">
        <f t="shared" si="5"/>
        <v/>
      </c>
      <c r="H53" s="14" t="str" cm="1">
        <f t="array" ref="H53">IFERROR(_xlfn.IFS(ISBLANK(B53),"",AND(G53&gt;=E$59,G53&lt;=E$60),"Yes"),"No")</f>
        <v/>
      </c>
      <c r="I53" s="19"/>
    </row>
    <row r="54" spans="1:9">
      <c r="A54" s="19"/>
      <c r="B54" s="22"/>
      <c r="C54" s="9"/>
      <c r="D54" s="9"/>
      <c r="E54" s="9"/>
      <c r="F54" s="82"/>
      <c r="G54" s="6" t="str">
        <f t="shared" si="5"/>
        <v/>
      </c>
      <c r="H54" s="14" t="str" cm="1">
        <f t="array" ref="H54">IFERROR(_xlfn.IFS(ISBLANK(B54),"",AND(G54&gt;=E$59,G54&lt;=E$60),"Yes"),"No")</f>
        <v/>
      </c>
      <c r="I54" s="19"/>
    </row>
    <row r="55" spans="1:9" ht="15" thickBot="1">
      <c r="A55" s="19"/>
      <c r="B55" s="23"/>
      <c r="C55" s="10"/>
      <c r="D55" s="10"/>
      <c r="E55" s="10"/>
      <c r="F55" s="83"/>
      <c r="G55" s="7" t="str">
        <f t="shared" si="5"/>
        <v/>
      </c>
      <c r="H55" s="14" t="str" cm="1">
        <f t="array" ref="H55">IFERROR(_xlfn.IFS(ISBLANK(B55),"",AND(G55&gt;=E$59,G55&lt;=E$60),"Yes"),"No")</f>
        <v/>
      </c>
      <c r="I55" s="19"/>
    </row>
    <row r="56" spans="1:9" ht="16.149999999999999" thickBot="1">
      <c r="A56" s="19"/>
      <c r="B56" s="29" t="s">
        <v>23</v>
      </c>
      <c r="C56" s="1"/>
      <c r="D56" s="1"/>
      <c r="E56" s="39">
        <f>IFERROR(SUM(E46:E55),"")</f>
        <v>0</v>
      </c>
      <c r="F56" s="90">
        <f>IFERROR(SUM(F46:F55),"")</f>
        <v>0</v>
      </c>
      <c r="G56" s="76" t="str">
        <f>IFERROR(E56/F56,"")</f>
        <v/>
      </c>
      <c r="H56" s="11"/>
      <c r="I56" s="19"/>
    </row>
    <row r="57" spans="1:9" ht="15" thickBot="1">
      <c r="A57" s="19"/>
      <c r="B57" s="19"/>
      <c r="C57" s="19"/>
      <c r="D57" s="19"/>
      <c r="E57" s="19"/>
      <c r="F57" s="19"/>
      <c r="G57" s="19"/>
      <c r="H57" s="19"/>
      <c r="I57" s="19"/>
    </row>
    <row r="58" spans="1:9" ht="16.149999999999999" thickBot="1">
      <c r="A58" s="19"/>
      <c r="B58" s="176" t="s">
        <v>24</v>
      </c>
      <c r="C58" s="177"/>
      <c r="D58" s="128"/>
      <c r="E58" s="27" t="s">
        <v>21</v>
      </c>
      <c r="F58" s="19"/>
      <c r="G58" s="19"/>
      <c r="H58" s="19"/>
      <c r="I58" s="19"/>
    </row>
    <row r="59" spans="1:9" ht="15.6">
      <c r="A59" s="19"/>
      <c r="B59" s="178" t="s">
        <v>25</v>
      </c>
      <c r="C59" s="179"/>
      <c r="D59" s="129"/>
      <c r="E59" s="73" t="str">
        <f>IFERROR($G$56*0.9,"")</f>
        <v/>
      </c>
      <c r="F59" s="19"/>
      <c r="G59" s="19"/>
      <c r="H59" s="19"/>
      <c r="I59" s="19"/>
    </row>
    <row r="60" spans="1:9" ht="16.149999999999999" thickBot="1">
      <c r="A60" s="19"/>
      <c r="B60" s="180" t="s">
        <v>26</v>
      </c>
      <c r="C60" s="181"/>
      <c r="D60" s="130"/>
      <c r="E60" s="74" t="str">
        <f>IFERROR($G$56*1.1,"")</f>
        <v/>
      </c>
      <c r="F60" s="19"/>
      <c r="G60" s="19"/>
      <c r="H60" s="19"/>
      <c r="I60" s="19"/>
    </row>
    <row r="61" spans="1:9">
      <c r="A61" s="19"/>
      <c r="B61" s="19"/>
      <c r="C61" s="19"/>
      <c r="D61" s="19"/>
      <c r="E61" s="19"/>
      <c r="F61" s="19"/>
      <c r="G61" s="19"/>
      <c r="H61" s="19"/>
      <c r="I61" s="19"/>
    </row>
    <row r="62" spans="1:9" ht="15" thickBot="1">
      <c r="A62" s="20"/>
      <c r="B62" s="20"/>
      <c r="C62" s="20"/>
      <c r="D62" s="20"/>
      <c r="E62" s="20"/>
      <c r="F62" s="20"/>
      <c r="G62" s="20"/>
      <c r="H62" s="20"/>
      <c r="I62" s="20"/>
    </row>
    <row r="63" spans="1:9" ht="24" thickBot="1">
      <c r="A63" s="20"/>
      <c r="B63" s="186" t="s">
        <v>42</v>
      </c>
      <c r="C63" s="187"/>
      <c r="D63" s="187"/>
      <c r="E63" s="187"/>
      <c r="F63" s="187"/>
      <c r="G63" s="187"/>
      <c r="H63" s="188"/>
      <c r="I63" s="20"/>
    </row>
    <row r="64" spans="1:9" ht="16.149999999999999" thickBot="1">
      <c r="A64" s="20"/>
      <c r="B64" s="183" t="s">
        <v>20</v>
      </c>
      <c r="C64" s="184"/>
      <c r="D64" s="184"/>
      <c r="E64" s="184"/>
      <c r="F64" s="184"/>
      <c r="G64" s="184"/>
      <c r="H64" s="189"/>
      <c r="I64" s="20"/>
    </row>
    <row r="65" spans="1:9" ht="31.9" thickBot="1">
      <c r="A65" s="20"/>
      <c r="B65" s="27" t="s">
        <v>10</v>
      </c>
      <c r="C65" s="27" t="s">
        <v>11</v>
      </c>
      <c r="D65" s="26" t="s">
        <v>39</v>
      </c>
      <c r="E65" s="27" t="s">
        <v>12</v>
      </c>
      <c r="F65" s="27" t="s">
        <v>13</v>
      </c>
      <c r="G65" s="27" t="s">
        <v>21</v>
      </c>
      <c r="H65" s="27" t="s">
        <v>22</v>
      </c>
      <c r="I65" s="20"/>
    </row>
    <row r="66" spans="1:9">
      <c r="A66" s="20"/>
      <c r="B66" s="21"/>
      <c r="C66" s="46"/>
      <c r="D66" s="46"/>
      <c r="E66" s="47"/>
      <c r="F66" s="86"/>
      <c r="G66" s="87" t="str">
        <f t="shared" ref="G66:G70" si="6">IFERROR(E66/F66, "")</f>
        <v/>
      </c>
      <c r="H66" s="14" t="str" cm="1">
        <f t="array" ref="H66">IFERROR(_xlfn.IFS(ISBLANK(B66),"",AND(G66&gt;=E$79,G66&lt;=E$80),"Yes"),"No")</f>
        <v/>
      </c>
      <c r="I66" s="20"/>
    </row>
    <row r="67" spans="1:9">
      <c r="A67" s="20"/>
      <c r="B67" s="22"/>
      <c r="C67" s="44"/>
      <c r="D67" s="44"/>
      <c r="E67" s="45"/>
      <c r="F67" s="88"/>
      <c r="G67" s="87" t="str">
        <f t="shared" si="6"/>
        <v/>
      </c>
      <c r="H67" s="14" t="str" cm="1">
        <f t="array" ref="H67">IFERROR(_xlfn.IFS(ISBLANK(B67),"",AND(G67&gt;=E$79,G67&lt;=E$80),"Yes"),"No")</f>
        <v/>
      </c>
      <c r="I67" s="20"/>
    </row>
    <row r="68" spans="1:9">
      <c r="A68" s="20"/>
      <c r="B68" s="42"/>
      <c r="C68" s="45"/>
      <c r="D68" s="45"/>
      <c r="E68" s="45"/>
      <c r="F68" s="89"/>
      <c r="G68" s="87" t="str">
        <f t="shared" si="6"/>
        <v/>
      </c>
      <c r="H68" s="14" t="str" cm="1">
        <f t="array" ref="H68">IFERROR(_xlfn.IFS(ISBLANK(B68),"",AND(G68&gt;=E$79,G68&lt;=E$80),"Yes"),"No")</f>
        <v/>
      </c>
      <c r="I68" s="20"/>
    </row>
    <row r="69" spans="1:9">
      <c r="A69" s="20"/>
      <c r="B69" s="22"/>
      <c r="C69" s="43"/>
      <c r="D69" s="43"/>
      <c r="E69" s="43"/>
      <c r="F69" s="92"/>
      <c r="G69" s="87" t="str">
        <f t="shared" si="6"/>
        <v/>
      </c>
      <c r="H69" s="14" t="str" cm="1">
        <f t="array" ref="H69">IFERROR(_xlfn.IFS(ISBLANK(B69),"",AND(G69&gt;=E$79,G69&lt;=E$80),"Yes"),"No")</f>
        <v/>
      </c>
      <c r="I69" s="20"/>
    </row>
    <row r="70" spans="1:9">
      <c r="A70" s="20"/>
      <c r="B70" s="22"/>
      <c r="C70" s="43"/>
      <c r="D70" s="43"/>
      <c r="E70" s="43"/>
      <c r="F70" s="92"/>
      <c r="G70" s="87" t="str">
        <f t="shared" si="6"/>
        <v/>
      </c>
      <c r="H70" s="14" t="str" cm="1">
        <f t="array" ref="H70">IFERROR(_xlfn.IFS(ISBLANK(B70),"",AND(G70&gt;=E$79,G70&lt;=E$80),"Yes"),"No")</f>
        <v/>
      </c>
      <c r="I70" s="20"/>
    </row>
    <row r="71" spans="1:9">
      <c r="A71" s="20"/>
      <c r="B71" s="49"/>
      <c r="C71" s="48"/>
      <c r="D71" s="48"/>
      <c r="E71" s="48"/>
      <c r="F71" s="81"/>
      <c r="G71" s="87" t="str">
        <f>IFERROR(E71/F71, "")</f>
        <v/>
      </c>
      <c r="H71" s="14" t="str" cm="1">
        <f t="array" ref="H71">IFERROR(_xlfn.IFS(ISBLANK(B71),"",AND(G71&gt;=E$79,G71&lt;=E$80),"Yes"),"No")</f>
        <v/>
      </c>
      <c r="I71" s="20"/>
    </row>
    <row r="72" spans="1:9">
      <c r="A72" s="20"/>
      <c r="B72" s="22"/>
      <c r="C72" s="9"/>
      <c r="D72" s="9"/>
      <c r="E72" s="9"/>
      <c r="F72" s="82"/>
      <c r="G72" s="6" t="str">
        <f t="shared" ref="G72:G75" si="7">IFERROR(E72/F72, "")</f>
        <v/>
      </c>
      <c r="H72" s="14" t="str" cm="1">
        <f t="array" ref="H72">IFERROR(_xlfn.IFS(ISBLANK(B72),"",AND(G72&gt;=E$79,G72&lt;=E$80),"Yes"),"No")</f>
        <v/>
      </c>
      <c r="I72" s="20"/>
    </row>
    <row r="73" spans="1:9">
      <c r="A73" s="20"/>
      <c r="B73" s="22"/>
      <c r="C73" s="9"/>
      <c r="D73" s="9"/>
      <c r="E73" s="9"/>
      <c r="F73" s="82"/>
      <c r="G73" s="6" t="str">
        <f t="shared" si="7"/>
        <v/>
      </c>
      <c r="H73" s="14" t="str" cm="1">
        <f t="array" ref="H73">IFERROR(_xlfn.IFS(ISBLANK(B73),"",AND(G73&gt;=E$79,G73&lt;=E$80),"Yes"),"No")</f>
        <v/>
      </c>
      <c r="I73" s="20"/>
    </row>
    <row r="74" spans="1:9">
      <c r="A74" s="20"/>
      <c r="B74" s="22"/>
      <c r="C74" s="9"/>
      <c r="D74" s="9"/>
      <c r="E74" s="9"/>
      <c r="F74" s="82"/>
      <c r="G74" s="6" t="str">
        <f t="shared" si="7"/>
        <v/>
      </c>
      <c r="H74" s="14" t="str" cm="1">
        <f t="array" ref="H74">IFERROR(_xlfn.IFS(ISBLANK(B74),"",AND(G74&gt;=E$79,G74&lt;=E$80),"Yes"),"No")</f>
        <v/>
      </c>
      <c r="I74" s="20"/>
    </row>
    <row r="75" spans="1:9" ht="15" thickBot="1">
      <c r="A75" s="20"/>
      <c r="B75" s="23"/>
      <c r="C75" s="10"/>
      <c r="D75" s="10"/>
      <c r="E75" s="10"/>
      <c r="F75" s="83"/>
      <c r="G75" s="7" t="str">
        <f t="shared" si="7"/>
        <v/>
      </c>
      <c r="H75" s="14" t="str" cm="1">
        <f t="array" ref="H75">IFERROR(_xlfn.IFS(ISBLANK(B75),"",AND(G75&gt;=E$79,G75&lt;=E$80),"Yes"),"No")</f>
        <v/>
      </c>
      <c r="I75" s="20"/>
    </row>
    <row r="76" spans="1:9" ht="16.149999999999999" thickBot="1">
      <c r="A76" s="20"/>
      <c r="B76" s="29" t="s">
        <v>23</v>
      </c>
      <c r="C76" s="1"/>
      <c r="D76" s="1"/>
      <c r="E76" s="39">
        <f>IFERROR(SUM(E66:E75),"")</f>
        <v>0</v>
      </c>
      <c r="F76" s="90">
        <f>IFERROR(SUM(F66:F75),"")</f>
        <v>0</v>
      </c>
      <c r="G76" s="76" t="str">
        <f>IFERROR(E76/F76,"")</f>
        <v/>
      </c>
      <c r="H76" s="11"/>
      <c r="I76" s="20"/>
    </row>
    <row r="77" spans="1:9" ht="15" thickBot="1">
      <c r="A77" s="20"/>
      <c r="B77" s="20"/>
      <c r="C77" s="20"/>
      <c r="D77" s="20"/>
      <c r="E77" s="20"/>
      <c r="F77" s="20"/>
      <c r="G77" s="20"/>
      <c r="H77" s="20"/>
      <c r="I77" s="20"/>
    </row>
    <row r="78" spans="1:9" ht="16.149999999999999" thickBot="1">
      <c r="A78" s="20"/>
      <c r="B78" s="176" t="s">
        <v>24</v>
      </c>
      <c r="C78" s="177"/>
      <c r="D78" s="128"/>
      <c r="E78" s="27" t="s">
        <v>21</v>
      </c>
      <c r="F78" s="20"/>
      <c r="G78" s="20"/>
      <c r="H78" s="20"/>
      <c r="I78" s="20"/>
    </row>
    <row r="79" spans="1:9" ht="15.6">
      <c r="A79" s="20"/>
      <c r="B79" s="178" t="s">
        <v>25</v>
      </c>
      <c r="C79" s="179"/>
      <c r="D79" s="129"/>
      <c r="E79" s="73" t="str">
        <f>IFERROR($G$76*0.9,"")</f>
        <v/>
      </c>
      <c r="F79" s="20"/>
      <c r="G79" s="20"/>
      <c r="H79" s="20"/>
      <c r="I79" s="20"/>
    </row>
    <row r="80" spans="1:9" ht="16.149999999999999" thickBot="1">
      <c r="A80" s="20"/>
      <c r="B80" s="180" t="s">
        <v>26</v>
      </c>
      <c r="C80" s="181"/>
      <c r="D80" s="130"/>
      <c r="E80" s="74" t="str">
        <f>IFERROR($G$76*1.1,"")</f>
        <v/>
      </c>
      <c r="F80" s="20"/>
      <c r="G80" s="20"/>
      <c r="H80" s="20"/>
      <c r="I80" s="20"/>
    </row>
    <row r="81" spans="1:9">
      <c r="A81" s="20"/>
      <c r="B81" s="20"/>
      <c r="C81" s="20"/>
      <c r="D81" s="20"/>
      <c r="E81" s="20"/>
      <c r="F81" s="20"/>
      <c r="G81" s="20"/>
      <c r="H81" s="20"/>
      <c r="I81" s="20"/>
    </row>
    <row r="82" spans="1:9" ht="15" thickBot="1">
      <c r="A82" s="19"/>
      <c r="B82" s="19"/>
      <c r="C82" s="19"/>
      <c r="D82" s="19"/>
      <c r="E82" s="19"/>
      <c r="F82" s="19"/>
      <c r="G82" s="19"/>
      <c r="H82" s="19"/>
      <c r="I82" s="19"/>
    </row>
    <row r="83" spans="1:9" ht="24" thickBot="1">
      <c r="A83" s="19"/>
      <c r="B83" s="186" t="s">
        <v>43</v>
      </c>
      <c r="C83" s="187"/>
      <c r="D83" s="187"/>
      <c r="E83" s="187"/>
      <c r="F83" s="187"/>
      <c r="G83" s="187"/>
      <c r="H83" s="188"/>
      <c r="I83" s="19"/>
    </row>
    <row r="84" spans="1:9" ht="16.149999999999999" thickBot="1">
      <c r="A84" s="19"/>
      <c r="B84" s="183" t="s">
        <v>20</v>
      </c>
      <c r="C84" s="184"/>
      <c r="D84" s="184"/>
      <c r="E84" s="184"/>
      <c r="F84" s="184"/>
      <c r="G84" s="184"/>
      <c r="H84" s="189"/>
      <c r="I84" s="19"/>
    </row>
    <row r="85" spans="1:9" ht="31.9" thickBot="1">
      <c r="A85" s="19"/>
      <c r="B85" s="27" t="s">
        <v>10</v>
      </c>
      <c r="C85" s="27" t="s">
        <v>11</v>
      </c>
      <c r="D85" s="26" t="s">
        <v>39</v>
      </c>
      <c r="E85" s="27" t="s">
        <v>12</v>
      </c>
      <c r="F85" s="27" t="s">
        <v>13</v>
      </c>
      <c r="G85" s="27" t="s">
        <v>21</v>
      </c>
      <c r="H85" s="27" t="s">
        <v>22</v>
      </c>
      <c r="I85" s="19"/>
    </row>
    <row r="86" spans="1:9">
      <c r="A86" s="19"/>
      <c r="B86" s="21"/>
      <c r="C86" s="46"/>
      <c r="D86" s="46"/>
      <c r="E86" s="47"/>
      <c r="F86" s="86"/>
      <c r="G86" s="87" t="str">
        <f t="shared" ref="G86:G91" si="8">IFERROR(E86/F86, "")</f>
        <v/>
      </c>
      <c r="H86" s="14" t="str" cm="1">
        <f t="array" ref="H86">IFERROR(_xlfn.IFS(ISBLANK(B86),"",AND(G86&gt;=E$99,G86&lt;=E$100),"Yes"),"No")</f>
        <v/>
      </c>
      <c r="I86" s="19"/>
    </row>
    <row r="87" spans="1:9">
      <c r="A87" s="19"/>
      <c r="B87" s="22"/>
      <c r="C87" s="44"/>
      <c r="D87" s="44"/>
      <c r="E87" s="45"/>
      <c r="F87" s="88"/>
      <c r="G87" s="6" t="str">
        <f t="shared" si="8"/>
        <v/>
      </c>
      <c r="H87" s="14" t="str" cm="1">
        <f t="array" ref="H87">IFERROR(_xlfn.IFS(ISBLANK(B87),"",AND(G87&gt;=E$99,G87&lt;=E$100),"Yes"),"No")</f>
        <v/>
      </c>
      <c r="I87" s="19"/>
    </row>
    <row r="88" spans="1:9">
      <c r="A88" s="19"/>
      <c r="B88" s="42"/>
      <c r="C88" s="45"/>
      <c r="D88" s="45"/>
      <c r="E88" s="45"/>
      <c r="F88" s="89"/>
      <c r="G88" s="6" t="str">
        <f t="shared" si="8"/>
        <v/>
      </c>
      <c r="H88" s="14" t="str" cm="1">
        <f t="array" ref="H88">IFERROR(_xlfn.IFS(ISBLANK(B88),"",AND(G88&gt;=E$99,G88&lt;=E$100),"Yes"),"No")</f>
        <v/>
      </c>
      <c r="I88" s="19"/>
    </row>
    <row r="89" spans="1:9">
      <c r="A89" s="19"/>
      <c r="B89" s="35"/>
      <c r="C89" s="9"/>
      <c r="D89" s="9"/>
      <c r="E89" s="9"/>
      <c r="F89" s="82"/>
      <c r="G89" s="6" t="str">
        <f t="shared" si="8"/>
        <v/>
      </c>
      <c r="H89" s="14" t="str" cm="1">
        <f t="array" ref="H89">IFERROR(_xlfn.IFS(ISBLANK(B89),"",AND(G89&gt;=E$99,G89&lt;=E$100),"Yes"),"No")</f>
        <v/>
      </c>
      <c r="I89" s="19"/>
    </row>
    <row r="90" spans="1:9">
      <c r="A90" s="19"/>
      <c r="B90" s="35"/>
      <c r="C90" s="9"/>
      <c r="D90" s="9"/>
      <c r="E90" s="9"/>
      <c r="F90" s="82"/>
      <c r="G90" s="6" t="str">
        <f t="shared" si="8"/>
        <v/>
      </c>
      <c r="H90" s="14" t="str" cm="1">
        <f t="array" ref="H90">IFERROR(_xlfn.IFS(ISBLANK(B90),"",AND(G90&gt;=E$99,G90&lt;=E$100),"Yes"),"No")</f>
        <v/>
      </c>
      <c r="I90" s="19"/>
    </row>
    <row r="91" spans="1:9">
      <c r="A91" s="19"/>
      <c r="B91" s="35"/>
      <c r="C91" s="9"/>
      <c r="D91" s="9"/>
      <c r="E91" s="9"/>
      <c r="F91" s="82"/>
      <c r="G91" s="6" t="str">
        <f t="shared" si="8"/>
        <v/>
      </c>
      <c r="H91" s="14" t="str" cm="1">
        <f t="array" ref="H91">IFERROR(_xlfn.IFS(ISBLANK(B91),"",AND(G91&gt;=E$99,G91&lt;=E$100),"Yes"),"No")</f>
        <v/>
      </c>
      <c r="I91" s="19"/>
    </row>
    <row r="92" spans="1:9">
      <c r="A92" s="19"/>
      <c r="B92" s="22"/>
      <c r="C92" s="9"/>
      <c r="D92" s="9"/>
      <c r="E92" s="9"/>
      <c r="F92" s="82"/>
      <c r="G92" s="6" t="str">
        <f t="shared" ref="G92:G95" si="9">IFERROR(E92/F92, "")</f>
        <v/>
      </c>
      <c r="H92" s="14" t="str" cm="1">
        <f t="array" ref="H92">IFERROR(_xlfn.IFS(ISBLANK(B92),"",AND(G92&gt;=E$99,G92&lt;=E$100),"Yes"),"No")</f>
        <v/>
      </c>
      <c r="I92" s="19"/>
    </row>
    <row r="93" spans="1:9">
      <c r="A93" s="19"/>
      <c r="B93" s="22"/>
      <c r="C93" s="9"/>
      <c r="D93" s="9"/>
      <c r="E93" s="9"/>
      <c r="F93" s="82"/>
      <c r="G93" s="6" t="str">
        <f t="shared" si="9"/>
        <v/>
      </c>
      <c r="H93" s="14" t="str" cm="1">
        <f t="array" ref="H93">IFERROR(_xlfn.IFS(ISBLANK(B93),"",AND(G93&gt;=E$99,G93&lt;=E$100),"Yes"),"No")</f>
        <v/>
      </c>
      <c r="I93" s="19"/>
    </row>
    <row r="94" spans="1:9">
      <c r="A94" s="19"/>
      <c r="B94" s="22"/>
      <c r="C94" s="9"/>
      <c r="D94" s="9"/>
      <c r="E94" s="9"/>
      <c r="F94" s="82"/>
      <c r="G94" s="6" t="str">
        <f t="shared" si="9"/>
        <v/>
      </c>
      <c r="H94" s="14" t="str" cm="1">
        <f t="array" ref="H94">IFERROR(_xlfn.IFS(ISBLANK(B94),"",AND(G94&gt;=E$99,G94&lt;=E$100),"Yes"),"No")</f>
        <v/>
      </c>
      <c r="I94" s="19"/>
    </row>
    <row r="95" spans="1:9" ht="15" thickBot="1">
      <c r="A95" s="19"/>
      <c r="B95" s="23"/>
      <c r="C95" s="10"/>
      <c r="D95" s="10"/>
      <c r="E95" s="10"/>
      <c r="F95" s="83"/>
      <c r="G95" s="7" t="str">
        <f t="shared" si="9"/>
        <v/>
      </c>
      <c r="H95" s="14" t="str" cm="1">
        <f t="array" ref="H95">IFERROR(_xlfn.IFS(ISBLANK(B95),"",AND(G95&gt;=E$99,G95&lt;=E$100),"Yes"),"No")</f>
        <v/>
      </c>
      <c r="I95" s="19"/>
    </row>
    <row r="96" spans="1:9" ht="16.149999999999999" thickBot="1">
      <c r="A96" s="19"/>
      <c r="B96" s="29" t="s">
        <v>23</v>
      </c>
      <c r="C96" s="1"/>
      <c r="D96" s="1"/>
      <c r="E96" s="39">
        <f>IFERROR(SUM(E86:E95),"")</f>
        <v>0</v>
      </c>
      <c r="F96" s="90">
        <f>IFERROR(SUM(F86:F95),"")</f>
        <v>0</v>
      </c>
      <c r="G96" s="76" t="str">
        <f>IFERROR(E96/F96,"")</f>
        <v/>
      </c>
      <c r="H96" s="11"/>
      <c r="I96" s="19"/>
    </row>
    <row r="97" spans="1:9" ht="15" thickBot="1">
      <c r="A97" s="19"/>
      <c r="B97" s="19"/>
      <c r="C97" s="19"/>
      <c r="D97" s="19"/>
      <c r="E97" s="19"/>
      <c r="F97" s="19"/>
      <c r="G97" s="19"/>
      <c r="H97" s="19"/>
      <c r="I97" s="19"/>
    </row>
    <row r="98" spans="1:9" ht="16.149999999999999" thickBot="1">
      <c r="A98" s="19"/>
      <c r="B98" s="176" t="s">
        <v>24</v>
      </c>
      <c r="C98" s="177"/>
      <c r="D98" s="128"/>
      <c r="E98" s="27" t="s">
        <v>21</v>
      </c>
      <c r="F98" s="19"/>
      <c r="G98" s="19"/>
      <c r="H98" s="19"/>
      <c r="I98" s="19"/>
    </row>
    <row r="99" spans="1:9" ht="15.6">
      <c r="A99" s="19"/>
      <c r="B99" s="178" t="s">
        <v>25</v>
      </c>
      <c r="C99" s="179"/>
      <c r="D99" s="129"/>
      <c r="E99" s="73" t="str">
        <f>IFERROR($G$96*0.9,"")</f>
        <v/>
      </c>
      <c r="F99" s="19"/>
      <c r="G99" s="19"/>
      <c r="H99" s="19"/>
      <c r="I99" s="19"/>
    </row>
    <row r="100" spans="1:9" ht="16.149999999999999" thickBot="1">
      <c r="A100" s="19"/>
      <c r="B100" s="180" t="s">
        <v>26</v>
      </c>
      <c r="C100" s="181"/>
      <c r="D100" s="130"/>
      <c r="E100" s="74" t="str">
        <f>IFERROR($G$96*1.1,"")</f>
        <v/>
      </c>
      <c r="F100" s="19"/>
      <c r="G100" s="19"/>
      <c r="H100" s="19"/>
      <c r="I100" s="19"/>
    </row>
    <row r="101" spans="1:9">
      <c r="A101" s="19"/>
      <c r="B101" s="19"/>
      <c r="C101" s="19"/>
      <c r="D101" s="19"/>
      <c r="E101" s="19"/>
      <c r="F101" s="19"/>
      <c r="G101" s="19"/>
      <c r="H101" s="19"/>
      <c r="I101" s="19"/>
    </row>
  </sheetData>
  <sheetProtection sheet="1" objects="1" scenarios="1"/>
  <mergeCells count="25">
    <mergeCell ref="B64:H64"/>
    <mergeCell ref="B100:C100"/>
    <mergeCell ref="B79:C79"/>
    <mergeCell ref="B80:C80"/>
    <mergeCell ref="B83:H83"/>
    <mergeCell ref="B84:H84"/>
    <mergeCell ref="B98:C98"/>
    <mergeCell ref="B99:C99"/>
    <mergeCell ref="B78:C78"/>
    <mergeCell ref="B23:H23"/>
    <mergeCell ref="B24:H24"/>
    <mergeCell ref="B39:C39"/>
    <mergeCell ref="B40:C40"/>
    <mergeCell ref="B63:H63"/>
    <mergeCell ref="B58:C58"/>
    <mergeCell ref="B59:C59"/>
    <mergeCell ref="B60:C60"/>
    <mergeCell ref="B43:H43"/>
    <mergeCell ref="B38:C38"/>
    <mergeCell ref="B44:H44"/>
    <mergeCell ref="B4:H4"/>
    <mergeCell ref="B18:C18"/>
    <mergeCell ref="B19:C19"/>
    <mergeCell ref="B20:C20"/>
    <mergeCell ref="B3:H3"/>
  </mergeCells>
  <conditionalFormatting sqref="H6:H15 H26:H35 H46:H55 H66:H75 H86:H95">
    <cfRule type="containsText" dxfId="23" priority="1" operator="containsText" text="No">
      <formula>NOT(ISERROR(SEARCH("No",H6)))</formula>
    </cfRule>
    <cfRule type="containsText" dxfId="22" priority="2" operator="containsText" text="Yes">
      <formula>NOT(ISERROR(SEARCH("Yes",H6)))</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36A4AE-11D9-4D6E-9188-EC73C2662D32}">
  <sheetPr>
    <tabColor theme="9" tint="-0.249977111117893"/>
  </sheetPr>
  <dimension ref="A1:I92"/>
  <sheetViews>
    <sheetView workbookViewId="0">
      <selection activeCell="B7" sqref="B7"/>
    </sheetView>
  </sheetViews>
  <sheetFormatPr defaultColWidth="0" defaultRowHeight="14.45" zeroHeight="1"/>
  <cols>
    <col min="1" max="1" width="15.5703125" style="17" customWidth="1"/>
    <col min="2" max="2" width="48.7109375" style="17" customWidth="1"/>
    <col min="3" max="8" width="24.5703125" style="17" customWidth="1"/>
    <col min="9" max="9" width="16.140625" style="17" customWidth="1"/>
    <col min="10" max="16384" width="8.85546875" style="17" hidden="1"/>
  </cols>
  <sheetData>
    <row r="1" spans="1:9" s="19" customFormat="1"/>
    <row r="2" spans="1:9" ht="15" thickBot="1">
      <c r="A2" s="19"/>
      <c r="B2" s="78" t="s">
        <v>37</v>
      </c>
      <c r="C2" s="19"/>
      <c r="D2" s="19"/>
      <c r="E2" s="19"/>
      <c r="F2" s="19"/>
      <c r="G2" s="19"/>
      <c r="H2" s="19"/>
      <c r="I2" s="19"/>
    </row>
    <row r="3" spans="1:9" ht="24" thickBot="1">
      <c r="A3" s="19"/>
      <c r="B3" s="186" t="s">
        <v>38</v>
      </c>
      <c r="C3" s="187"/>
      <c r="D3" s="187"/>
      <c r="E3" s="187"/>
      <c r="F3" s="187"/>
      <c r="G3" s="187"/>
      <c r="H3" s="188"/>
      <c r="I3" s="19"/>
    </row>
    <row r="4" spans="1:9" ht="16.149999999999999" thickBot="1">
      <c r="A4" s="19"/>
      <c r="B4" s="176" t="s">
        <v>20</v>
      </c>
      <c r="C4" s="182"/>
      <c r="D4" s="182"/>
      <c r="E4" s="182"/>
      <c r="F4" s="182"/>
      <c r="G4" s="182"/>
      <c r="H4" s="177"/>
      <c r="I4" s="19"/>
    </row>
    <row r="5" spans="1:9" ht="31.9" thickBot="1">
      <c r="A5" s="19"/>
      <c r="B5" s="25" t="s">
        <v>10</v>
      </c>
      <c r="C5" s="25" t="s">
        <v>11</v>
      </c>
      <c r="D5" s="26" t="s">
        <v>39</v>
      </c>
      <c r="E5" s="25" t="s">
        <v>12</v>
      </c>
      <c r="F5" s="25" t="s">
        <v>13</v>
      </c>
      <c r="G5" s="25" t="s">
        <v>21</v>
      </c>
      <c r="H5" s="25" t="s">
        <v>22</v>
      </c>
      <c r="I5" s="19"/>
    </row>
    <row r="6" spans="1:9">
      <c r="A6" s="19"/>
      <c r="B6" s="34"/>
      <c r="C6" s="8"/>
      <c r="D6" s="8"/>
      <c r="E6" s="8"/>
      <c r="F6" s="80"/>
      <c r="G6" s="75" t="str">
        <f>IFERROR(E6/F6, "")</f>
        <v/>
      </c>
      <c r="H6" s="3" t="str" cm="1">
        <f t="array" ref="H6">IFERROR(_xlfn.IFS(ISBLANK(B6),"",AND(G6&lt;$G$30),"Yes"),"No")</f>
        <v/>
      </c>
      <c r="I6" s="19"/>
    </row>
    <row r="7" spans="1:9">
      <c r="A7" s="19"/>
      <c r="B7" s="50"/>
      <c r="C7" s="48"/>
      <c r="D7" s="48"/>
      <c r="E7" s="48"/>
      <c r="F7" s="81"/>
      <c r="G7" s="6" t="str">
        <f t="shared" ref="G7:G15" si="0">IFERROR(E7/F7, "")</f>
        <v/>
      </c>
      <c r="H7" s="4" t="str" cm="1">
        <f t="array" ref="H7">IFERROR(_xlfn.IFS(ISBLANK(B7),"",AND(G7&lt;$G$30),"Yes"),"No")</f>
        <v/>
      </c>
      <c r="I7" s="19"/>
    </row>
    <row r="8" spans="1:9">
      <c r="A8" s="19"/>
      <c r="B8" s="50"/>
      <c r="C8" s="48"/>
      <c r="D8" s="48"/>
      <c r="E8" s="48"/>
      <c r="F8" s="81"/>
      <c r="G8" s="6" t="str">
        <f t="shared" si="0"/>
        <v/>
      </c>
      <c r="H8" s="4" t="str" cm="1">
        <f t="array" ref="H8">IFERROR(_xlfn.IFS(ISBLANK(B8),"",AND(G8&lt;$G$30),"Yes"),"No")</f>
        <v/>
      </c>
      <c r="I8" s="19"/>
    </row>
    <row r="9" spans="1:9">
      <c r="A9" s="19"/>
      <c r="B9" s="50"/>
      <c r="C9" s="48"/>
      <c r="D9" s="48"/>
      <c r="E9" s="48"/>
      <c r="F9" s="81"/>
      <c r="G9" s="6" t="str">
        <f t="shared" si="0"/>
        <v/>
      </c>
      <c r="H9" s="4" t="str" cm="1">
        <f t="array" ref="H9">IFERROR(_xlfn.IFS(ISBLANK(B9),"",AND(G9&lt;$G$30),"Yes"),"No")</f>
        <v/>
      </c>
      <c r="I9" s="19"/>
    </row>
    <row r="10" spans="1:9">
      <c r="A10" s="19"/>
      <c r="B10" s="50"/>
      <c r="C10" s="48"/>
      <c r="D10" s="48"/>
      <c r="E10" s="48"/>
      <c r="F10" s="81"/>
      <c r="G10" s="6" t="str">
        <f t="shared" si="0"/>
        <v/>
      </c>
      <c r="H10" s="4" t="str" cm="1">
        <f t="array" ref="H10">IFERROR(_xlfn.IFS(ISBLANK(B10),"",AND(G10&lt;$G$30),"Yes"),"No")</f>
        <v/>
      </c>
      <c r="I10" s="19"/>
    </row>
    <row r="11" spans="1:9">
      <c r="A11" s="19"/>
      <c r="B11" s="50"/>
      <c r="C11" s="48"/>
      <c r="D11" s="48"/>
      <c r="E11" s="48"/>
      <c r="F11" s="81"/>
      <c r="G11" s="6" t="str">
        <f t="shared" si="0"/>
        <v/>
      </c>
      <c r="H11" s="4" t="str" cm="1">
        <f t="array" ref="H11">IFERROR(_xlfn.IFS(ISBLANK(B11),"",AND(G11&lt;$G$30),"Yes"),"No")</f>
        <v/>
      </c>
      <c r="I11" s="19"/>
    </row>
    <row r="12" spans="1:9">
      <c r="A12" s="19"/>
      <c r="B12" s="35"/>
      <c r="C12" s="9"/>
      <c r="D12" s="9"/>
      <c r="E12" s="9"/>
      <c r="F12" s="82"/>
      <c r="G12" s="6" t="str">
        <f t="shared" si="0"/>
        <v/>
      </c>
      <c r="H12" s="4" t="str" cm="1">
        <f t="array" ref="H12">IFERROR(_xlfn.IFS(ISBLANK(B12),"",AND(G12&lt;$G$30),"Yes"),"No")</f>
        <v/>
      </c>
      <c r="I12" s="19"/>
    </row>
    <row r="13" spans="1:9">
      <c r="A13" s="19"/>
      <c r="B13" s="35"/>
      <c r="C13" s="9"/>
      <c r="D13" s="9"/>
      <c r="E13" s="9"/>
      <c r="F13" s="82"/>
      <c r="G13" s="6" t="str">
        <f t="shared" si="0"/>
        <v/>
      </c>
      <c r="H13" s="4" t="str" cm="1">
        <f t="array" ref="H13">IFERROR(_xlfn.IFS(ISBLANK(B13),"",AND(G13&lt;$G$30),"Yes"),"No")</f>
        <v/>
      </c>
      <c r="I13" s="19"/>
    </row>
    <row r="14" spans="1:9">
      <c r="A14" s="19"/>
      <c r="B14" s="35"/>
      <c r="C14" s="9"/>
      <c r="D14" s="9"/>
      <c r="E14" s="9"/>
      <c r="F14" s="82"/>
      <c r="G14" s="6" t="str">
        <f t="shared" si="0"/>
        <v/>
      </c>
      <c r="H14" s="4" t="str" cm="1">
        <f t="array" ref="H14">IFERROR(_xlfn.IFS(ISBLANK(B14),"",AND(G14&lt;$G$30),"Yes"),"No")</f>
        <v/>
      </c>
      <c r="I14" s="19"/>
    </row>
    <row r="15" spans="1:9" ht="15" thickBot="1">
      <c r="A15" s="19"/>
      <c r="B15" s="36"/>
      <c r="C15" s="10"/>
      <c r="D15" s="10"/>
      <c r="E15" s="10"/>
      <c r="F15" s="83"/>
      <c r="G15" s="7" t="str">
        <f t="shared" si="0"/>
        <v/>
      </c>
      <c r="H15" s="5" t="str" cm="1">
        <f t="array" ref="H15">IFERROR(_xlfn.IFS(ISBLANK(B15),"",AND(G15&lt;$G$30),"Yes"),"No")</f>
        <v/>
      </c>
      <c r="I15" s="19"/>
    </row>
    <row r="16" spans="1:9" ht="16.149999999999999" hidden="1" thickBot="1">
      <c r="A16" s="19"/>
      <c r="B16" s="29" t="s">
        <v>23</v>
      </c>
      <c r="C16" s="54"/>
      <c r="D16" s="54"/>
      <c r="E16" s="52">
        <f>IFERROR(SUM(E6:E15),"")</f>
        <v>0</v>
      </c>
      <c r="F16" s="84">
        <f>IFERROR(SUM(F6:F15),"")</f>
        <v>0</v>
      </c>
      <c r="G16" s="76" t="str">
        <f>IFERROR(E16/F16,"")</f>
        <v/>
      </c>
      <c r="H16" s="2"/>
      <c r="I16" s="19"/>
    </row>
    <row r="17" spans="1:9" ht="16.149999999999999" thickBot="1">
      <c r="A17" s="19"/>
      <c r="B17" s="176" t="s">
        <v>27</v>
      </c>
      <c r="C17" s="182"/>
      <c r="D17" s="182"/>
      <c r="E17" s="182"/>
      <c r="F17" s="182"/>
      <c r="G17" s="177"/>
      <c r="H17" s="19"/>
      <c r="I17" s="19"/>
    </row>
    <row r="18" spans="1:9" ht="31.9" thickBot="1">
      <c r="A18" s="19"/>
      <c r="B18" s="25" t="s">
        <v>10</v>
      </c>
      <c r="C18" s="25" t="s">
        <v>11</v>
      </c>
      <c r="D18" s="26" t="s">
        <v>39</v>
      </c>
      <c r="E18" s="25" t="s">
        <v>12</v>
      </c>
      <c r="F18" s="25" t="s">
        <v>13</v>
      </c>
      <c r="G18" s="25" t="s">
        <v>21</v>
      </c>
      <c r="H18" s="19"/>
      <c r="I18" s="19"/>
    </row>
    <row r="19" spans="1:9">
      <c r="A19" s="19"/>
      <c r="B19" s="34"/>
      <c r="C19" s="8"/>
      <c r="D19" s="8"/>
      <c r="E19" s="8"/>
      <c r="F19" s="80"/>
      <c r="G19" s="37" t="str">
        <f t="shared" ref="G19:G28" si="1">IFERROR(E19/F19, "")</f>
        <v/>
      </c>
      <c r="H19" s="19"/>
      <c r="I19" s="19"/>
    </row>
    <row r="20" spans="1:9">
      <c r="A20" s="19"/>
      <c r="B20" s="50"/>
      <c r="C20" s="48"/>
      <c r="D20" s="48"/>
      <c r="E20" s="48"/>
      <c r="F20" s="81"/>
      <c r="G20" s="12" t="str">
        <f t="shared" si="1"/>
        <v/>
      </c>
      <c r="H20" s="19"/>
      <c r="I20" s="19"/>
    </row>
    <row r="21" spans="1:9">
      <c r="A21" s="19"/>
      <c r="B21" s="50"/>
      <c r="C21" s="48"/>
      <c r="D21" s="48"/>
      <c r="E21" s="48"/>
      <c r="F21" s="81"/>
      <c r="G21" s="12" t="str">
        <f t="shared" si="1"/>
        <v/>
      </c>
      <c r="H21" s="19"/>
      <c r="I21" s="19"/>
    </row>
    <row r="22" spans="1:9">
      <c r="A22" s="19"/>
      <c r="B22" s="50"/>
      <c r="C22" s="48"/>
      <c r="D22" s="48"/>
      <c r="E22" s="48"/>
      <c r="F22" s="81"/>
      <c r="G22" s="12" t="str">
        <f t="shared" si="1"/>
        <v/>
      </c>
      <c r="H22" s="19"/>
      <c r="I22" s="19"/>
    </row>
    <row r="23" spans="1:9">
      <c r="A23" s="19"/>
      <c r="B23" s="50"/>
      <c r="C23" s="48"/>
      <c r="D23" s="48"/>
      <c r="E23" s="48"/>
      <c r="F23" s="81"/>
      <c r="G23" s="12" t="str">
        <f t="shared" si="1"/>
        <v/>
      </c>
      <c r="H23" s="19"/>
      <c r="I23" s="19"/>
    </row>
    <row r="24" spans="1:9">
      <c r="A24" s="19"/>
      <c r="B24" s="50"/>
      <c r="C24" s="48"/>
      <c r="D24" s="48"/>
      <c r="E24" s="48"/>
      <c r="F24" s="81"/>
      <c r="G24" s="12" t="str">
        <f t="shared" si="1"/>
        <v/>
      </c>
      <c r="H24" s="19"/>
      <c r="I24" s="19"/>
    </row>
    <row r="25" spans="1:9">
      <c r="A25" s="19"/>
      <c r="B25" s="35"/>
      <c r="C25" s="9"/>
      <c r="D25" s="9"/>
      <c r="E25" s="9"/>
      <c r="F25" s="82"/>
      <c r="G25" s="12" t="str">
        <f t="shared" si="1"/>
        <v/>
      </c>
      <c r="H25" s="19"/>
      <c r="I25" s="19"/>
    </row>
    <row r="26" spans="1:9">
      <c r="A26" s="19"/>
      <c r="B26" s="35"/>
      <c r="C26" s="9"/>
      <c r="D26" s="9"/>
      <c r="E26" s="9"/>
      <c r="F26" s="82"/>
      <c r="G26" s="12" t="str">
        <f t="shared" si="1"/>
        <v/>
      </c>
      <c r="H26" s="19"/>
      <c r="I26" s="19"/>
    </row>
    <row r="27" spans="1:9">
      <c r="A27" s="19"/>
      <c r="B27" s="35"/>
      <c r="C27" s="9"/>
      <c r="D27" s="9"/>
      <c r="E27" s="9"/>
      <c r="F27" s="82"/>
      <c r="G27" s="12" t="str">
        <f t="shared" si="1"/>
        <v/>
      </c>
      <c r="H27" s="19"/>
      <c r="I27" s="19"/>
    </row>
    <row r="28" spans="1:9" ht="15" thickBot="1">
      <c r="A28" s="19"/>
      <c r="B28" s="36"/>
      <c r="C28" s="10"/>
      <c r="D28" s="10"/>
      <c r="E28" s="10"/>
      <c r="F28" s="83"/>
      <c r="G28" s="38" t="str">
        <f t="shared" si="1"/>
        <v/>
      </c>
      <c r="H28" s="19"/>
      <c r="I28" s="19"/>
    </row>
    <row r="29" spans="1:9" ht="16.149999999999999" thickBot="1">
      <c r="A29" s="19"/>
      <c r="B29" s="29" t="s">
        <v>23</v>
      </c>
      <c r="C29" s="54"/>
      <c r="D29" s="54"/>
      <c r="E29" s="52">
        <f>IFERROR(SUM(E19:E28),"")</f>
        <v>0</v>
      </c>
      <c r="F29" s="84">
        <f>IFERROR(SUM(F19:F28),"")</f>
        <v>0</v>
      </c>
      <c r="G29" s="85" t="str">
        <f>IFERROR(E29/F29,"")</f>
        <v/>
      </c>
      <c r="H29" s="19"/>
      <c r="I29" s="19"/>
    </row>
    <row r="30" spans="1:9" ht="31.9" thickBot="1">
      <c r="A30" s="19"/>
      <c r="B30" s="19"/>
      <c r="C30" s="19"/>
      <c r="D30" s="19"/>
      <c r="E30" s="19"/>
      <c r="F30" s="30" t="s">
        <v>28</v>
      </c>
      <c r="G30" s="13" t="str">
        <f>IFERROR(G29*1.1,"")</f>
        <v/>
      </c>
      <c r="H30" s="19"/>
      <c r="I30" s="19"/>
    </row>
    <row r="31" spans="1:9">
      <c r="A31" s="19"/>
      <c r="B31" s="19"/>
      <c r="C31" s="19"/>
      <c r="D31" s="19"/>
      <c r="E31" s="19"/>
      <c r="F31" s="19"/>
      <c r="G31" s="19"/>
      <c r="H31" s="19"/>
      <c r="I31" s="19"/>
    </row>
    <row r="32" spans="1:9" ht="15" thickBot="1">
      <c r="A32" s="20"/>
      <c r="B32" s="20"/>
      <c r="C32" s="20"/>
      <c r="D32" s="20"/>
      <c r="E32" s="20"/>
      <c r="F32" s="20"/>
      <c r="G32" s="20"/>
      <c r="H32" s="20"/>
      <c r="I32" s="20"/>
    </row>
    <row r="33" spans="1:9" ht="24" thickBot="1">
      <c r="A33" s="20"/>
      <c r="B33" s="186" t="s">
        <v>40</v>
      </c>
      <c r="C33" s="187"/>
      <c r="D33" s="187"/>
      <c r="E33" s="187"/>
      <c r="F33" s="187"/>
      <c r="G33" s="187"/>
      <c r="H33" s="188"/>
      <c r="I33" s="20"/>
    </row>
    <row r="34" spans="1:9" ht="16.149999999999999" thickBot="1">
      <c r="A34" s="20"/>
      <c r="B34" s="176" t="s">
        <v>20</v>
      </c>
      <c r="C34" s="182"/>
      <c r="D34" s="182"/>
      <c r="E34" s="182"/>
      <c r="F34" s="182"/>
      <c r="G34" s="182"/>
      <c r="H34" s="177"/>
      <c r="I34" s="20"/>
    </row>
    <row r="35" spans="1:9" ht="31.9" thickBot="1">
      <c r="A35" s="20"/>
      <c r="B35" s="25" t="s">
        <v>10</v>
      </c>
      <c r="C35" s="25" t="s">
        <v>11</v>
      </c>
      <c r="D35" s="26" t="s">
        <v>39</v>
      </c>
      <c r="E35" s="25" t="s">
        <v>12</v>
      </c>
      <c r="F35" s="25" t="s">
        <v>13</v>
      </c>
      <c r="G35" s="25" t="s">
        <v>21</v>
      </c>
      <c r="H35" s="25" t="s">
        <v>22</v>
      </c>
      <c r="I35" s="20"/>
    </row>
    <row r="36" spans="1:9">
      <c r="A36" s="20"/>
      <c r="B36" s="34"/>
      <c r="C36" s="8"/>
      <c r="D36" s="8"/>
      <c r="E36" s="8"/>
      <c r="F36" s="80"/>
      <c r="G36" s="75" t="str">
        <f>IFERROR(E36/F36, "")</f>
        <v/>
      </c>
      <c r="H36" s="3" t="str" cm="1">
        <f t="array" ref="H36">IFERROR(_xlfn.IFS(ISBLANK(B36),"",AND(G36&lt;$G$60),"Yes"),"No")</f>
        <v/>
      </c>
      <c r="I36" s="20"/>
    </row>
    <row r="37" spans="1:9" hidden="1">
      <c r="A37" s="20"/>
      <c r="B37" s="50"/>
      <c r="C37" s="48"/>
      <c r="D37" s="48"/>
      <c r="E37" s="48"/>
      <c r="F37" s="81"/>
      <c r="G37" s="6" t="str">
        <f t="shared" ref="G37:G45" si="2">IFERROR(E37/F37, "")</f>
        <v/>
      </c>
      <c r="H37" s="4" t="str" cm="1">
        <f t="array" ref="H37">IFERROR(_xlfn.IFS(ISBLANK(B37),"",AND(G37&lt;$G$60),"Yes"),"No")</f>
        <v/>
      </c>
      <c r="I37" s="20"/>
    </row>
    <row r="38" spans="1:9">
      <c r="A38" s="20"/>
      <c r="B38" s="50"/>
      <c r="C38" s="48"/>
      <c r="D38" s="48"/>
      <c r="E38" s="48"/>
      <c r="F38" s="81"/>
      <c r="G38" s="6" t="str">
        <f t="shared" si="2"/>
        <v/>
      </c>
      <c r="H38" s="4" t="str" cm="1">
        <f t="array" ref="H38">IFERROR(_xlfn.IFS(ISBLANK(B38),"",AND(G38&lt;$G$60),"Yes"),"No")</f>
        <v/>
      </c>
      <c r="I38" s="20"/>
    </row>
    <row r="39" spans="1:9">
      <c r="A39" s="20"/>
      <c r="B39" s="50"/>
      <c r="C39" s="48"/>
      <c r="D39" s="48"/>
      <c r="E39" s="48"/>
      <c r="F39" s="81"/>
      <c r="G39" s="6" t="str">
        <f t="shared" si="2"/>
        <v/>
      </c>
      <c r="H39" s="4" t="str" cm="1">
        <f t="array" ref="H39">IFERROR(_xlfn.IFS(ISBLANK(B39),"",AND(G39&lt;$G$60),"Yes"),"No")</f>
        <v/>
      </c>
      <c r="I39" s="20"/>
    </row>
    <row r="40" spans="1:9">
      <c r="A40" s="20"/>
      <c r="B40" s="50"/>
      <c r="C40" s="48"/>
      <c r="D40" s="48"/>
      <c r="E40" s="48"/>
      <c r="F40" s="81"/>
      <c r="G40" s="6" t="str">
        <f t="shared" si="2"/>
        <v/>
      </c>
      <c r="H40" s="4" t="str" cm="1">
        <f t="array" ref="H40">IFERROR(_xlfn.IFS(ISBLANK(B40),"",AND(G40&lt;$G$60),"Yes"),"No")</f>
        <v/>
      </c>
      <c r="I40" s="20"/>
    </row>
    <row r="41" spans="1:9">
      <c r="A41" s="20"/>
      <c r="B41" s="50"/>
      <c r="C41" s="48"/>
      <c r="D41" s="48"/>
      <c r="E41" s="48"/>
      <c r="F41" s="81"/>
      <c r="G41" s="6" t="str">
        <f t="shared" si="2"/>
        <v/>
      </c>
      <c r="H41" s="4" t="str" cm="1">
        <f t="array" ref="H41">IFERROR(_xlfn.IFS(ISBLANK(B41),"",AND(G41&lt;$G$60),"Yes"),"No")</f>
        <v/>
      </c>
      <c r="I41" s="20"/>
    </row>
    <row r="42" spans="1:9">
      <c r="A42" s="20"/>
      <c r="B42" s="35"/>
      <c r="C42" s="9"/>
      <c r="D42" s="9"/>
      <c r="E42" s="9"/>
      <c r="F42" s="82"/>
      <c r="G42" s="6" t="str">
        <f t="shared" si="2"/>
        <v/>
      </c>
      <c r="H42" s="4" t="str" cm="1">
        <f t="array" ref="H42">IFERROR(_xlfn.IFS(ISBLANK(B42),"",AND(G42&lt;$G$60),"Yes"),"No")</f>
        <v/>
      </c>
      <c r="I42" s="20"/>
    </row>
    <row r="43" spans="1:9">
      <c r="A43" s="20"/>
      <c r="B43" s="35"/>
      <c r="C43" s="9"/>
      <c r="D43" s="9"/>
      <c r="E43" s="9"/>
      <c r="F43" s="82"/>
      <c r="G43" s="6" t="str">
        <f t="shared" si="2"/>
        <v/>
      </c>
      <c r="H43" s="4" t="str" cm="1">
        <f t="array" ref="H43">IFERROR(_xlfn.IFS(ISBLANK(B43),"",AND(G43&lt;$G$60),"Yes"),"No")</f>
        <v/>
      </c>
      <c r="I43" s="20"/>
    </row>
    <row r="44" spans="1:9">
      <c r="A44" s="20"/>
      <c r="B44" s="35"/>
      <c r="C44" s="9"/>
      <c r="D44" s="9"/>
      <c r="E44" s="9"/>
      <c r="F44" s="82"/>
      <c r="G44" s="6" t="str">
        <f t="shared" si="2"/>
        <v/>
      </c>
      <c r="H44" s="4" t="str" cm="1">
        <f t="array" ref="H44">IFERROR(_xlfn.IFS(ISBLANK(B44),"",AND(G44&lt;$G$60),"Yes"),"No")</f>
        <v/>
      </c>
      <c r="I44" s="20"/>
    </row>
    <row r="45" spans="1:9" ht="15" thickBot="1">
      <c r="A45" s="20"/>
      <c r="B45" s="36"/>
      <c r="C45" s="10"/>
      <c r="D45" s="10"/>
      <c r="E45" s="10"/>
      <c r="F45" s="83"/>
      <c r="G45" s="7" t="str">
        <f t="shared" si="2"/>
        <v/>
      </c>
      <c r="H45" s="5" t="str" cm="1">
        <f t="array" ref="H45">IFERROR(_xlfn.IFS(ISBLANK(B45),"",AND(G45&lt;$G$60),"Yes"),"No")</f>
        <v/>
      </c>
      <c r="I45" s="20"/>
    </row>
    <row r="46" spans="1:9" ht="16.149999999999999" hidden="1" thickBot="1">
      <c r="A46" s="20"/>
      <c r="B46" s="29" t="s">
        <v>23</v>
      </c>
      <c r="C46" s="54"/>
      <c r="D46" s="54"/>
      <c r="E46" s="52">
        <f>IFERROR(SUM(E36:E45),"")</f>
        <v>0</v>
      </c>
      <c r="F46" s="84">
        <f>IFERROR(SUM(F36:F45),"")</f>
        <v>0</v>
      </c>
      <c r="G46" s="76" t="str">
        <f>IFERROR(E46/F46,"")</f>
        <v/>
      </c>
      <c r="H46" s="2"/>
      <c r="I46" s="20"/>
    </row>
    <row r="47" spans="1:9" ht="16.149999999999999" thickBot="1">
      <c r="A47" s="20"/>
      <c r="B47" s="176" t="s">
        <v>27</v>
      </c>
      <c r="C47" s="182"/>
      <c r="D47" s="182"/>
      <c r="E47" s="182"/>
      <c r="F47" s="182"/>
      <c r="G47" s="177"/>
      <c r="H47" s="20"/>
      <c r="I47" s="20"/>
    </row>
    <row r="48" spans="1:9" ht="31.9" thickBot="1">
      <c r="A48" s="20"/>
      <c r="B48" s="25" t="s">
        <v>10</v>
      </c>
      <c r="C48" s="25" t="s">
        <v>11</v>
      </c>
      <c r="D48" s="26" t="s">
        <v>39</v>
      </c>
      <c r="E48" s="25" t="s">
        <v>12</v>
      </c>
      <c r="F48" s="25" t="s">
        <v>13</v>
      </c>
      <c r="G48" s="25" t="s">
        <v>21</v>
      </c>
      <c r="H48" s="20"/>
      <c r="I48" s="20"/>
    </row>
    <row r="49" spans="1:9">
      <c r="A49" s="20"/>
      <c r="B49" s="34"/>
      <c r="C49" s="8"/>
      <c r="D49" s="8"/>
      <c r="E49" s="8"/>
      <c r="F49" s="80"/>
      <c r="G49" s="37" t="str">
        <f t="shared" ref="G49:G58" si="3">IFERROR(E49/F49, "")</f>
        <v/>
      </c>
      <c r="H49" s="20"/>
      <c r="I49" s="20"/>
    </row>
    <row r="50" spans="1:9">
      <c r="A50" s="20"/>
      <c r="B50" s="50"/>
      <c r="C50" s="48"/>
      <c r="D50" s="48"/>
      <c r="E50" s="48"/>
      <c r="F50" s="81"/>
      <c r="G50" s="12" t="str">
        <f t="shared" si="3"/>
        <v/>
      </c>
      <c r="H50" s="20"/>
      <c r="I50" s="20"/>
    </row>
    <row r="51" spans="1:9">
      <c r="A51" s="20"/>
      <c r="B51" s="50"/>
      <c r="C51" s="48"/>
      <c r="D51" s="48"/>
      <c r="E51" s="48"/>
      <c r="F51" s="81"/>
      <c r="G51" s="12" t="str">
        <f t="shared" si="3"/>
        <v/>
      </c>
      <c r="H51" s="20"/>
      <c r="I51" s="20"/>
    </row>
    <row r="52" spans="1:9">
      <c r="A52" s="20"/>
      <c r="B52" s="50"/>
      <c r="C52" s="48"/>
      <c r="D52" s="48"/>
      <c r="E52" s="48"/>
      <c r="F52" s="81"/>
      <c r="G52" s="12" t="str">
        <f t="shared" si="3"/>
        <v/>
      </c>
      <c r="H52" s="20"/>
      <c r="I52" s="20"/>
    </row>
    <row r="53" spans="1:9">
      <c r="A53" s="20"/>
      <c r="B53" s="50"/>
      <c r="C53" s="48"/>
      <c r="D53" s="48"/>
      <c r="E53" s="48"/>
      <c r="F53" s="81"/>
      <c r="G53" s="12" t="str">
        <f t="shared" si="3"/>
        <v/>
      </c>
      <c r="H53" s="20"/>
      <c r="I53" s="20"/>
    </row>
    <row r="54" spans="1:9">
      <c r="A54" s="20"/>
      <c r="B54" s="50"/>
      <c r="C54" s="48"/>
      <c r="D54" s="48"/>
      <c r="E54" s="48"/>
      <c r="F54" s="81"/>
      <c r="G54" s="12" t="str">
        <f t="shared" si="3"/>
        <v/>
      </c>
      <c r="H54" s="20"/>
      <c r="I54" s="20"/>
    </row>
    <row r="55" spans="1:9">
      <c r="A55" s="20"/>
      <c r="B55" s="35"/>
      <c r="C55" s="9"/>
      <c r="D55" s="9"/>
      <c r="E55" s="9"/>
      <c r="F55" s="82"/>
      <c r="G55" s="12" t="str">
        <f t="shared" si="3"/>
        <v/>
      </c>
      <c r="H55" s="20"/>
      <c r="I55" s="20"/>
    </row>
    <row r="56" spans="1:9">
      <c r="A56" s="20"/>
      <c r="B56" s="35"/>
      <c r="C56" s="9"/>
      <c r="D56" s="9"/>
      <c r="E56" s="9"/>
      <c r="F56" s="82"/>
      <c r="G56" s="12" t="str">
        <f t="shared" si="3"/>
        <v/>
      </c>
      <c r="H56" s="20"/>
      <c r="I56" s="20"/>
    </row>
    <row r="57" spans="1:9">
      <c r="A57" s="20"/>
      <c r="B57" s="35"/>
      <c r="C57" s="9"/>
      <c r="D57" s="9"/>
      <c r="E57" s="9"/>
      <c r="F57" s="82"/>
      <c r="G57" s="12" t="str">
        <f t="shared" si="3"/>
        <v/>
      </c>
      <c r="H57" s="20"/>
      <c r="I57" s="20"/>
    </row>
    <row r="58" spans="1:9" ht="15" thickBot="1">
      <c r="A58" s="20"/>
      <c r="B58" s="36"/>
      <c r="C58" s="10"/>
      <c r="D58" s="10"/>
      <c r="E58" s="10"/>
      <c r="F58" s="83"/>
      <c r="G58" s="38" t="str">
        <f t="shared" si="3"/>
        <v/>
      </c>
      <c r="H58" s="20"/>
      <c r="I58" s="20"/>
    </row>
    <row r="59" spans="1:9" ht="16.149999999999999" thickBot="1">
      <c r="A59" s="20"/>
      <c r="B59" s="29" t="s">
        <v>23</v>
      </c>
      <c r="C59" s="1"/>
      <c r="D59" s="1"/>
      <c r="E59" s="53">
        <f>IFERROR(SUM(E49:E58),"")</f>
        <v>0</v>
      </c>
      <c r="F59" s="84">
        <f>IFERROR(SUM(F49:F58),"")</f>
        <v>0</v>
      </c>
      <c r="G59" s="85" t="str">
        <f>IFERROR(E59/F59,"")</f>
        <v/>
      </c>
      <c r="H59" s="20"/>
      <c r="I59" s="20"/>
    </row>
    <row r="60" spans="1:9" ht="31.9" thickBot="1">
      <c r="A60" s="20"/>
      <c r="B60" s="20"/>
      <c r="C60" s="20"/>
      <c r="D60" s="20"/>
      <c r="E60" s="20"/>
      <c r="F60" s="30" t="s">
        <v>28</v>
      </c>
      <c r="G60" s="13" t="str">
        <f>IFERROR(G59*1.1,"")</f>
        <v/>
      </c>
      <c r="H60" s="20"/>
      <c r="I60" s="20"/>
    </row>
    <row r="61" spans="1:9">
      <c r="A61" s="20"/>
      <c r="B61" s="20"/>
      <c r="C61" s="20"/>
      <c r="D61" s="20"/>
      <c r="E61" s="20"/>
      <c r="F61" s="20"/>
      <c r="G61" s="20"/>
      <c r="H61" s="20"/>
      <c r="I61" s="20"/>
    </row>
    <row r="62" spans="1:9" ht="15" thickBot="1">
      <c r="A62" s="19"/>
      <c r="B62" s="19"/>
      <c r="C62" s="19"/>
      <c r="D62" s="19"/>
      <c r="E62" s="19"/>
      <c r="F62" s="19"/>
      <c r="G62" s="19"/>
      <c r="H62" s="19"/>
      <c r="I62" s="19"/>
    </row>
    <row r="63" spans="1:9" ht="24" thickBot="1">
      <c r="A63" s="19"/>
      <c r="B63" s="186" t="s">
        <v>41</v>
      </c>
      <c r="C63" s="187"/>
      <c r="D63" s="187"/>
      <c r="E63" s="187"/>
      <c r="F63" s="187"/>
      <c r="G63" s="187"/>
      <c r="H63" s="188"/>
      <c r="I63" s="19"/>
    </row>
    <row r="64" spans="1:9" ht="16.149999999999999" thickBot="1">
      <c r="A64" s="19"/>
      <c r="B64" s="176" t="s">
        <v>20</v>
      </c>
      <c r="C64" s="182"/>
      <c r="D64" s="182"/>
      <c r="E64" s="182"/>
      <c r="F64" s="182"/>
      <c r="G64" s="182"/>
      <c r="H64" s="177"/>
      <c r="I64" s="19"/>
    </row>
    <row r="65" spans="1:9" ht="31.9" thickBot="1">
      <c r="A65" s="19"/>
      <c r="B65" s="25" t="s">
        <v>10</v>
      </c>
      <c r="C65" s="25" t="s">
        <v>11</v>
      </c>
      <c r="D65" s="26" t="s">
        <v>39</v>
      </c>
      <c r="E65" s="25" t="s">
        <v>12</v>
      </c>
      <c r="F65" s="25" t="s">
        <v>13</v>
      </c>
      <c r="G65" s="25" t="s">
        <v>21</v>
      </c>
      <c r="H65" s="25" t="s">
        <v>22</v>
      </c>
      <c r="I65" s="19"/>
    </row>
    <row r="66" spans="1:9">
      <c r="A66" s="19"/>
      <c r="B66" s="34"/>
      <c r="C66" s="8"/>
      <c r="D66" s="8"/>
      <c r="E66" s="8"/>
      <c r="F66" s="80"/>
      <c r="G66" s="75" t="str">
        <f>IFERROR(E66/F66, "")</f>
        <v/>
      </c>
      <c r="H66" s="3" t="str" cm="1">
        <f t="array" ref="H66">IFERROR(_xlfn.IFS(ISBLANK(B66),"",AND(G66&lt;$G$90),"Yes"),"No")</f>
        <v/>
      </c>
      <c r="I66" s="19"/>
    </row>
    <row r="67" spans="1:9">
      <c r="A67" s="19"/>
      <c r="B67" s="50"/>
      <c r="C67" s="48"/>
      <c r="D67" s="48"/>
      <c r="E67" s="48"/>
      <c r="F67" s="81"/>
      <c r="G67" s="6" t="str">
        <f t="shared" ref="G67:G75" si="4">IFERROR(E67/F67, "")</f>
        <v/>
      </c>
      <c r="H67" s="4" t="str" cm="1">
        <f t="array" ref="H67">IFERROR(_xlfn.IFS(ISBLANK(B67),"",AND(G67&lt;$G$90),"Yes"),"No")</f>
        <v/>
      </c>
      <c r="I67" s="19"/>
    </row>
    <row r="68" spans="1:9" hidden="1">
      <c r="A68" s="19"/>
      <c r="B68" s="50" t="s">
        <v>44</v>
      </c>
      <c r="C68" s="48"/>
      <c r="D68" s="48"/>
      <c r="E68" s="48">
        <v>119</v>
      </c>
      <c r="F68" s="81">
        <v>17</v>
      </c>
      <c r="G68" s="6">
        <f t="shared" si="4"/>
        <v>7</v>
      </c>
      <c r="H68" s="4" t="str" cm="1">
        <f t="array" ref="H68">IFERROR(_xlfn.IFS(ISBLANK(B68),"",AND(G68&lt;$G$90),"Yes"),"No")</f>
        <v>Yes</v>
      </c>
      <c r="I68" s="19"/>
    </row>
    <row r="69" spans="1:9">
      <c r="A69" s="19"/>
      <c r="B69" s="50"/>
      <c r="C69" s="48"/>
      <c r="D69" s="48"/>
      <c r="E69" s="48"/>
      <c r="F69" s="81"/>
      <c r="G69" s="6" t="str">
        <f t="shared" si="4"/>
        <v/>
      </c>
      <c r="H69" s="4" t="str" cm="1">
        <f t="array" ref="H69">IFERROR(_xlfn.IFS(ISBLANK(B69),"",AND(G69&lt;$G$90),"Yes"),"No")</f>
        <v/>
      </c>
      <c r="I69" s="19"/>
    </row>
    <row r="70" spans="1:9">
      <c r="A70" s="19"/>
      <c r="B70" s="50"/>
      <c r="C70" s="48"/>
      <c r="D70" s="48"/>
      <c r="E70" s="48"/>
      <c r="F70" s="81"/>
      <c r="G70" s="6" t="str">
        <f t="shared" si="4"/>
        <v/>
      </c>
      <c r="H70" s="4" t="str" cm="1">
        <f t="array" ref="H70">IFERROR(_xlfn.IFS(ISBLANK(B70),"",AND(G70&lt;$G$90),"Yes"),"No")</f>
        <v/>
      </c>
      <c r="I70" s="19"/>
    </row>
    <row r="71" spans="1:9">
      <c r="A71" s="19"/>
      <c r="B71" s="50"/>
      <c r="C71" s="48"/>
      <c r="D71" s="48"/>
      <c r="E71" s="48"/>
      <c r="F71" s="81"/>
      <c r="G71" s="6" t="str">
        <f t="shared" si="4"/>
        <v/>
      </c>
      <c r="H71" s="4" t="str" cm="1">
        <f t="array" ref="H71">IFERROR(_xlfn.IFS(ISBLANK(B71),"",AND(G71&lt;$G$90),"Yes"),"No")</f>
        <v/>
      </c>
      <c r="I71" s="19"/>
    </row>
    <row r="72" spans="1:9">
      <c r="A72" s="19"/>
      <c r="B72" s="35"/>
      <c r="C72" s="9"/>
      <c r="D72" s="9"/>
      <c r="E72" s="9"/>
      <c r="F72" s="82"/>
      <c r="G72" s="6" t="str">
        <f t="shared" si="4"/>
        <v/>
      </c>
      <c r="H72" s="4" t="str" cm="1">
        <f t="array" ref="H72">IFERROR(_xlfn.IFS(ISBLANK(B72),"",AND(G72&lt;$G$90),"Yes"),"No")</f>
        <v/>
      </c>
      <c r="I72" s="19"/>
    </row>
    <row r="73" spans="1:9">
      <c r="A73" s="19"/>
      <c r="B73" s="35"/>
      <c r="C73" s="9"/>
      <c r="D73" s="9"/>
      <c r="E73" s="9"/>
      <c r="F73" s="82"/>
      <c r="G73" s="6" t="str">
        <f t="shared" si="4"/>
        <v/>
      </c>
      <c r="H73" s="4" t="str" cm="1">
        <f t="array" ref="H73">IFERROR(_xlfn.IFS(ISBLANK(B73),"",AND(G73&lt;$G$90),"Yes"),"No")</f>
        <v/>
      </c>
      <c r="I73" s="19"/>
    </row>
    <row r="74" spans="1:9">
      <c r="A74" s="19"/>
      <c r="B74" s="35"/>
      <c r="C74" s="9"/>
      <c r="D74" s="9"/>
      <c r="E74" s="9"/>
      <c r="F74" s="82"/>
      <c r="G74" s="6" t="str">
        <f t="shared" si="4"/>
        <v/>
      </c>
      <c r="H74" s="4" t="str" cm="1">
        <f t="array" ref="H74">IFERROR(_xlfn.IFS(ISBLANK(B74),"",AND(G74&lt;$G$90),"Yes"),"No")</f>
        <v/>
      </c>
      <c r="I74" s="19"/>
    </row>
    <row r="75" spans="1:9" ht="15" thickBot="1">
      <c r="A75" s="19"/>
      <c r="B75" s="36"/>
      <c r="C75" s="10"/>
      <c r="D75" s="10"/>
      <c r="E75" s="10"/>
      <c r="F75" s="83"/>
      <c r="G75" s="7" t="str">
        <f t="shared" si="4"/>
        <v/>
      </c>
      <c r="H75" s="5" t="str" cm="1">
        <f t="array" ref="H75">IFERROR(_xlfn.IFS(ISBLANK(B75),"",AND(G75&lt;$G$90),"Yes"),"No")</f>
        <v/>
      </c>
      <c r="I75" s="19"/>
    </row>
    <row r="76" spans="1:9" ht="16.149999999999999" hidden="1" thickBot="1">
      <c r="A76" s="19"/>
      <c r="B76" s="29" t="s">
        <v>23</v>
      </c>
      <c r="C76" s="1"/>
      <c r="D76" s="1"/>
      <c r="E76" s="53">
        <f>IFERROR(SUM(E66:E75),"")</f>
        <v>119</v>
      </c>
      <c r="F76" s="84">
        <f>IFERROR(SUM(F66:F75),"")</f>
        <v>17</v>
      </c>
      <c r="G76" s="76">
        <f>IFERROR(E76/F76,"")</f>
        <v>7</v>
      </c>
      <c r="H76" s="11"/>
      <c r="I76" s="19"/>
    </row>
    <row r="77" spans="1:9" ht="16.149999999999999" thickBot="1">
      <c r="A77" s="19"/>
      <c r="B77" s="176" t="s">
        <v>27</v>
      </c>
      <c r="C77" s="182"/>
      <c r="D77" s="182"/>
      <c r="E77" s="182"/>
      <c r="F77" s="182"/>
      <c r="G77" s="177"/>
      <c r="H77" s="19"/>
      <c r="I77" s="19"/>
    </row>
    <row r="78" spans="1:9" ht="31.9" thickBot="1">
      <c r="A78" s="19"/>
      <c r="B78" s="25" t="s">
        <v>10</v>
      </c>
      <c r="C78" s="25" t="s">
        <v>11</v>
      </c>
      <c r="D78" s="26" t="s">
        <v>39</v>
      </c>
      <c r="E78" s="25" t="s">
        <v>12</v>
      </c>
      <c r="F78" s="25" t="s">
        <v>13</v>
      </c>
      <c r="G78" s="25" t="s">
        <v>21</v>
      </c>
      <c r="H78" s="19"/>
      <c r="I78" s="19"/>
    </row>
    <row r="79" spans="1:9">
      <c r="A79" s="19"/>
      <c r="B79" s="34"/>
      <c r="C79" s="8"/>
      <c r="D79" s="8"/>
      <c r="E79" s="8"/>
      <c r="F79" s="80"/>
      <c r="G79" s="37" t="str">
        <f t="shared" ref="G79:G88" si="5">IFERROR(E79/F79, "")</f>
        <v/>
      </c>
      <c r="H79" s="19"/>
      <c r="I79" s="19"/>
    </row>
    <row r="80" spans="1:9">
      <c r="A80" s="19"/>
      <c r="B80" s="50"/>
      <c r="C80" s="48"/>
      <c r="D80" s="48"/>
      <c r="E80" s="48"/>
      <c r="F80" s="81"/>
      <c r="G80" s="12" t="str">
        <f t="shared" si="5"/>
        <v/>
      </c>
      <c r="H80" s="19"/>
      <c r="I80" s="19"/>
    </row>
    <row r="81" spans="1:9">
      <c r="A81" s="19"/>
      <c r="B81" s="50"/>
      <c r="C81" s="48"/>
      <c r="D81" s="48"/>
      <c r="E81" s="48"/>
      <c r="F81" s="81"/>
      <c r="G81" s="12" t="str">
        <f t="shared" si="5"/>
        <v/>
      </c>
      <c r="H81" s="19"/>
      <c r="I81" s="19"/>
    </row>
    <row r="82" spans="1:9">
      <c r="A82" s="19"/>
      <c r="B82" s="50"/>
      <c r="C82" s="48"/>
      <c r="D82" s="48"/>
      <c r="E82" s="48"/>
      <c r="F82" s="81"/>
      <c r="G82" s="12" t="str">
        <f t="shared" si="5"/>
        <v/>
      </c>
      <c r="H82" s="19"/>
      <c r="I82" s="19"/>
    </row>
    <row r="83" spans="1:9">
      <c r="A83" s="19"/>
      <c r="B83" s="50"/>
      <c r="C83" s="48"/>
      <c r="D83" s="48"/>
      <c r="E83" s="48"/>
      <c r="F83" s="81"/>
      <c r="G83" s="12" t="str">
        <f t="shared" si="5"/>
        <v/>
      </c>
      <c r="H83" s="19"/>
      <c r="I83" s="19"/>
    </row>
    <row r="84" spans="1:9">
      <c r="A84" s="19"/>
      <c r="B84" s="50"/>
      <c r="C84" s="48"/>
      <c r="D84" s="48"/>
      <c r="E84" s="48"/>
      <c r="F84" s="81"/>
      <c r="G84" s="12" t="str">
        <f t="shared" si="5"/>
        <v/>
      </c>
      <c r="H84" s="19"/>
      <c r="I84" s="19"/>
    </row>
    <row r="85" spans="1:9">
      <c r="A85" s="19"/>
      <c r="B85" s="35"/>
      <c r="C85" s="9"/>
      <c r="D85" s="9"/>
      <c r="E85" s="9"/>
      <c r="F85" s="82"/>
      <c r="G85" s="12" t="str">
        <f t="shared" si="5"/>
        <v/>
      </c>
      <c r="H85" s="19"/>
      <c r="I85" s="19"/>
    </row>
    <row r="86" spans="1:9">
      <c r="A86" s="19"/>
      <c r="B86" s="35"/>
      <c r="C86" s="9"/>
      <c r="D86" s="9"/>
      <c r="E86" s="9"/>
      <c r="F86" s="82"/>
      <c r="G86" s="12" t="str">
        <f t="shared" si="5"/>
        <v/>
      </c>
      <c r="H86" s="19"/>
      <c r="I86" s="19"/>
    </row>
    <row r="87" spans="1:9">
      <c r="A87" s="19"/>
      <c r="B87" s="35"/>
      <c r="C87" s="9"/>
      <c r="D87" s="9"/>
      <c r="E87" s="9"/>
      <c r="F87" s="82"/>
      <c r="G87" s="12" t="str">
        <f t="shared" si="5"/>
        <v/>
      </c>
      <c r="H87" s="19"/>
      <c r="I87" s="19"/>
    </row>
    <row r="88" spans="1:9" ht="15" thickBot="1">
      <c r="A88" s="19"/>
      <c r="B88" s="36"/>
      <c r="C88" s="10"/>
      <c r="D88" s="10"/>
      <c r="E88" s="10"/>
      <c r="F88" s="83"/>
      <c r="G88" s="38" t="str">
        <f t="shared" si="5"/>
        <v/>
      </c>
      <c r="H88" s="19"/>
      <c r="I88" s="19"/>
    </row>
    <row r="89" spans="1:9" ht="16.149999999999999" thickBot="1">
      <c r="A89" s="19"/>
      <c r="B89" s="29" t="s">
        <v>23</v>
      </c>
      <c r="C89" s="1"/>
      <c r="D89" s="1"/>
      <c r="E89" s="53">
        <f>IFERROR(SUM(E79:E88),"")</f>
        <v>0</v>
      </c>
      <c r="F89" s="84">
        <f>IFERROR(SUM(F79:F88),"")</f>
        <v>0</v>
      </c>
      <c r="G89" s="15" t="str">
        <f>IFERROR(E89/F89,"")</f>
        <v/>
      </c>
      <c r="H89" s="19"/>
      <c r="I89" s="19"/>
    </row>
    <row r="90" spans="1:9" ht="31.9" thickBot="1">
      <c r="A90" s="19"/>
      <c r="B90" s="19"/>
      <c r="C90" s="19"/>
      <c r="D90" s="19"/>
      <c r="E90" s="19"/>
      <c r="F90" s="30" t="s">
        <v>28</v>
      </c>
      <c r="G90" s="13" t="str">
        <f>IFERROR(G89*1.1,"")</f>
        <v/>
      </c>
      <c r="H90" s="19"/>
      <c r="I90" s="19"/>
    </row>
    <row r="91" spans="1:9">
      <c r="A91" s="19"/>
      <c r="B91" s="19"/>
      <c r="C91" s="19"/>
      <c r="D91" s="19"/>
      <c r="E91" s="19"/>
      <c r="F91" s="19"/>
      <c r="G91" s="19"/>
      <c r="H91" s="19"/>
      <c r="I91" s="19"/>
    </row>
    <row r="92" spans="1:9">
      <c r="A92" s="19"/>
      <c r="B92" s="19"/>
      <c r="C92" s="19"/>
      <c r="D92" s="19"/>
      <c r="E92" s="19"/>
      <c r="F92" s="19"/>
      <c r="G92" s="19"/>
      <c r="H92" s="19"/>
      <c r="I92" s="19"/>
    </row>
  </sheetData>
  <sheetProtection sheet="1" objects="1" scenarios="1"/>
  <mergeCells count="9">
    <mergeCell ref="B4:H4"/>
    <mergeCell ref="B17:G17"/>
    <mergeCell ref="B3:H3"/>
    <mergeCell ref="B33:H33"/>
    <mergeCell ref="B77:G77"/>
    <mergeCell ref="B34:H34"/>
    <mergeCell ref="B47:G47"/>
    <mergeCell ref="B63:H63"/>
    <mergeCell ref="B64:H64"/>
  </mergeCells>
  <conditionalFormatting sqref="H6:H15">
    <cfRule type="containsText" dxfId="21" priority="5" operator="containsText" text="Yes">
      <formula>NOT(ISERROR(SEARCH("Yes",H6)))</formula>
    </cfRule>
    <cfRule type="containsText" dxfId="20" priority="6" operator="containsText" text="No">
      <formula>NOT(ISERROR(SEARCH("No",H6)))</formula>
    </cfRule>
  </conditionalFormatting>
  <conditionalFormatting sqref="H36:H45">
    <cfRule type="containsText" dxfId="19" priority="3" operator="containsText" text="Yes">
      <formula>NOT(ISERROR(SEARCH("Yes",H36)))</formula>
    </cfRule>
    <cfRule type="containsText" dxfId="18" priority="4" operator="containsText" text="No">
      <formula>NOT(ISERROR(SEARCH("No",H36)))</formula>
    </cfRule>
  </conditionalFormatting>
  <conditionalFormatting sqref="H66:H75">
    <cfRule type="containsText" dxfId="17" priority="1" operator="containsText" text="Yes">
      <formula>NOT(ISERROR(SEARCH("Yes",H66)))</formula>
    </cfRule>
    <cfRule type="containsText" dxfId="16" priority="2" operator="containsText" text="No">
      <formula>NOT(ISERROR(SEARCH("No",H66)))</formula>
    </cfRule>
  </conditionalFormatting>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2AC259-8E3E-4071-9B8F-7C882D83F77E}">
  <sheetPr>
    <tabColor theme="8" tint="0.39997558519241921"/>
  </sheetPr>
  <dimension ref="A1:H101"/>
  <sheetViews>
    <sheetView workbookViewId="0">
      <selection activeCell="B7" sqref="B7"/>
    </sheetView>
  </sheetViews>
  <sheetFormatPr defaultColWidth="0" defaultRowHeight="14.45" zeroHeight="1"/>
  <cols>
    <col min="1" max="1" width="20.7109375" style="17" customWidth="1"/>
    <col min="2" max="2" width="44.7109375" style="17" customWidth="1"/>
    <col min="3" max="3" width="22.7109375" style="17" customWidth="1"/>
    <col min="4" max="4" width="29.7109375" style="17" customWidth="1"/>
    <col min="5" max="5" width="31.28515625" style="17" bestFit="1" customWidth="1"/>
    <col min="6" max="7" width="29.7109375" style="17" customWidth="1"/>
    <col min="8" max="8" width="20.28515625" style="17" customWidth="1"/>
    <col min="9" max="16384" width="8.85546875" style="17" hidden="1"/>
  </cols>
  <sheetData>
    <row r="1" spans="1:8" s="19" customFormat="1"/>
    <row r="2" spans="1:8" ht="15" thickBot="1">
      <c r="A2" s="19"/>
      <c r="B2" s="78" t="s">
        <v>37</v>
      </c>
      <c r="C2" s="78"/>
      <c r="D2" s="19"/>
      <c r="E2" s="19"/>
      <c r="F2" s="19"/>
      <c r="G2" s="19"/>
      <c r="H2" s="19"/>
    </row>
    <row r="3" spans="1:8" ht="24" thickBot="1">
      <c r="A3" s="19"/>
      <c r="B3" s="191" t="s">
        <v>38</v>
      </c>
      <c r="C3" s="191"/>
      <c r="D3" s="191"/>
      <c r="E3" s="191"/>
      <c r="F3" s="191"/>
      <c r="G3" s="191"/>
      <c r="H3" s="19"/>
    </row>
    <row r="4" spans="1:8" ht="16.149999999999999" thickBot="1">
      <c r="A4" s="19"/>
      <c r="B4" s="190" t="s">
        <v>20</v>
      </c>
      <c r="C4" s="190"/>
      <c r="D4" s="190"/>
      <c r="E4" s="190"/>
      <c r="F4" s="190"/>
      <c r="G4" s="190"/>
      <c r="H4" s="19"/>
    </row>
    <row r="5" spans="1:8" ht="47.45" thickBot="1">
      <c r="A5" s="19"/>
      <c r="B5" s="25" t="s">
        <v>10</v>
      </c>
      <c r="C5" s="26" t="s">
        <v>39</v>
      </c>
      <c r="D5" s="25" t="s">
        <v>12</v>
      </c>
      <c r="E5" s="26" t="s">
        <v>30</v>
      </c>
      <c r="F5" s="26" t="s">
        <v>31</v>
      </c>
      <c r="G5" s="25" t="s">
        <v>22</v>
      </c>
      <c r="H5" s="19"/>
    </row>
    <row r="6" spans="1:8">
      <c r="A6" s="19"/>
      <c r="B6" s="21"/>
      <c r="C6" s="99"/>
      <c r="D6" s="8"/>
      <c r="E6" s="106"/>
      <c r="F6" s="116" t="str">
        <f>IFERROR(E6/D6, "")</f>
        <v/>
      </c>
      <c r="G6" s="3" t="str" cm="1">
        <f t="array" ref="G6">IFERROR(_xlfn.IFS(ISBLANK(B6),"",AND(F6&gt;=E$19,F6&lt;=E$20),"Yes"),"No")</f>
        <v/>
      </c>
      <c r="H6" s="19"/>
    </row>
    <row r="7" spans="1:8">
      <c r="A7" s="19"/>
      <c r="B7" s="22"/>
      <c r="C7" s="100"/>
      <c r="D7" s="9"/>
      <c r="E7" s="107"/>
      <c r="F7" s="117" t="str">
        <f t="shared" ref="F7:F15" si="0">IFERROR(E7/D7, "")</f>
        <v/>
      </c>
      <c r="G7" s="4" t="str" cm="1">
        <f t="array" ref="G7">IFERROR(_xlfn.IFS(ISBLANK(B7),"",AND(F7&gt;=E$19,F7&lt;=E$20),"Yes"),"No")</f>
        <v/>
      </c>
      <c r="H7" s="19"/>
    </row>
    <row r="8" spans="1:8">
      <c r="A8" s="19"/>
      <c r="B8" s="22"/>
      <c r="C8" s="100"/>
      <c r="D8" s="9"/>
      <c r="E8" s="107"/>
      <c r="F8" s="117" t="str">
        <f t="shared" si="0"/>
        <v/>
      </c>
      <c r="G8" s="4" t="str" cm="1">
        <f t="array" ref="G8">IFERROR(_xlfn.IFS(ISBLANK(B8),"",AND(F8&gt;=E$19,F8&lt;=E$20),"Yes"),"No")</f>
        <v/>
      </c>
      <c r="H8" s="19"/>
    </row>
    <row r="9" spans="1:8">
      <c r="A9" s="19"/>
      <c r="B9" s="22"/>
      <c r="C9" s="100"/>
      <c r="D9" s="9"/>
      <c r="E9" s="107"/>
      <c r="F9" s="117" t="str">
        <f t="shared" si="0"/>
        <v/>
      </c>
      <c r="G9" s="4" t="str" cm="1">
        <f t="array" ref="G9">IFERROR(_xlfn.IFS(ISBLANK(B9),"",AND(F9&gt;=E$19,F9&lt;=E$20),"Yes"),"No")</f>
        <v/>
      </c>
      <c r="H9" s="19"/>
    </row>
    <row r="10" spans="1:8">
      <c r="A10" s="19"/>
      <c r="B10" s="22"/>
      <c r="C10" s="100"/>
      <c r="D10" s="9"/>
      <c r="E10" s="107"/>
      <c r="F10" s="117" t="str">
        <f t="shared" si="0"/>
        <v/>
      </c>
      <c r="G10" s="4" t="str" cm="1">
        <f t="array" ref="G10">IFERROR(_xlfn.IFS(ISBLANK(B10),"",AND(F10&gt;=E$19,F10&lt;=E$20),"Yes"),"No")</f>
        <v/>
      </c>
      <c r="H10" s="19"/>
    </row>
    <row r="11" spans="1:8">
      <c r="A11" s="19"/>
      <c r="B11" s="22"/>
      <c r="C11" s="100"/>
      <c r="D11" s="9"/>
      <c r="E11" s="107"/>
      <c r="F11" s="117" t="str">
        <f t="shared" si="0"/>
        <v/>
      </c>
      <c r="G11" s="4" t="str" cm="1">
        <f t="array" ref="G11">IFERROR(_xlfn.IFS(ISBLANK(B11),"",AND(F11&gt;=E$19,F11&lt;=E$20),"Yes"),"No")</f>
        <v/>
      </c>
      <c r="H11" s="19"/>
    </row>
    <row r="12" spans="1:8">
      <c r="A12" s="19"/>
      <c r="B12" s="22"/>
      <c r="C12" s="100"/>
      <c r="D12" s="9"/>
      <c r="E12" s="107"/>
      <c r="F12" s="117" t="str">
        <f t="shared" si="0"/>
        <v/>
      </c>
      <c r="G12" s="4" t="str" cm="1">
        <f t="array" ref="G12">IFERROR(_xlfn.IFS(ISBLANK(B12),"",AND(F12&gt;=E$19,F12&lt;=E$20),"Yes"),"No")</f>
        <v/>
      </c>
      <c r="H12" s="19"/>
    </row>
    <row r="13" spans="1:8">
      <c r="A13" s="19"/>
      <c r="B13" s="22"/>
      <c r="C13" s="100"/>
      <c r="D13" s="9"/>
      <c r="E13" s="107"/>
      <c r="F13" s="117" t="str">
        <f t="shared" si="0"/>
        <v/>
      </c>
      <c r="G13" s="4" t="str" cm="1">
        <f t="array" ref="G13">IFERROR(_xlfn.IFS(ISBLANK(B13),"",AND(F13&gt;=E$19,F13&lt;=E$20),"Yes"),"No")</f>
        <v/>
      </c>
      <c r="H13" s="19"/>
    </row>
    <row r="14" spans="1:8">
      <c r="A14" s="19"/>
      <c r="B14" s="22"/>
      <c r="C14" s="100"/>
      <c r="D14" s="9"/>
      <c r="E14" s="107"/>
      <c r="F14" s="117" t="str">
        <f t="shared" si="0"/>
        <v/>
      </c>
      <c r="G14" s="4" t="str" cm="1">
        <f t="array" ref="G14">IFERROR(_xlfn.IFS(ISBLANK(B14),"",AND(F14&gt;=E$19,F14&lt;=E$20),"Yes"),"No")</f>
        <v/>
      </c>
      <c r="H14" s="19"/>
    </row>
    <row r="15" spans="1:8" ht="15" thickBot="1">
      <c r="A15" s="19"/>
      <c r="B15" s="23"/>
      <c r="C15" s="101"/>
      <c r="D15" s="10"/>
      <c r="E15" s="108"/>
      <c r="F15" s="118" t="str">
        <f t="shared" si="0"/>
        <v/>
      </c>
      <c r="G15" s="5" t="str" cm="1">
        <f t="array" ref="G15">IFERROR(_xlfn.IFS(ISBLANK(B15),"",AND(F15&gt;=E$19,F15&lt;=E$20),"Yes"),"No")</f>
        <v/>
      </c>
      <c r="H15" s="19"/>
    </row>
    <row r="16" spans="1:8" ht="16.149999999999999" thickBot="1">
      <c r="A16" s="19"/>
      <c r="B16" s="51" t="s">
        <v>32</v>
      </c>
      <c r="C16" s="98"/>
      <c r="D16" s="52">
        <f>IFERROR(SUM(D6:D15),"")</f>
        <v>0</v>
      </c>
      <c r="E16" s="123">
        <f>IFERROR(SUM(E6:E15),"")</f>
        <v>0</v>
      </c>
      <c r="F16" s="122" t="str">
        <f t="shared" ref="F16" si="1">IFERROR(E16/D16, "")</f>
        <v/>
      </c>
      <c r="G16" s="11"/>
      <c r="H16" s="19"/>
    </row>
    <row r="17" spans="1:8" ht="15" thickBot="1">
      <c r="A17" s="19"/>
      <c r="B17" s="19"/>
      <c r="C17" s="19"/>
      <c r="D17" s="19"/>
      <c r="E17" s="19"/>
      <c r="F17" s="19"/>
      <c r="G17" s="19"/>
      <c r="H17" s="19"/>
    </row>
    <row r="18" spans="1:8" ht="16.149999999999999" thickBot="1">
      <c r="A18" s="19"/>
      <c r="B18" s="176" t="s">
        <v>33</v>
      </c>
      <c r="C18" s="182"/>
      <c r="D18" s="177"/>
      <c r="E18" s="27" t="s">
        <v>34</v>
      </c>
      <c r="F18" s="19"/>
      <c r="G18" s="19"/>
      <c r="H18" s="19"/>
    </row>
    <row r="19" spans="1:8" ht="15.6">
      <c r="A19" s="19"/>
      <c r="B19" s="178" t="s">
        <v>35</v>
      </c>
      <c r="C19" s="192"/>
      <c r="D19" s="179"/>
      <c r="E19" s="124" t="str">
        <f>IFERROR($F$16*0.9,"")</f>
        <v/>
      </c>
      <c r="F19" s="19"/>
      <c r="G19" s="19"/>
      <c r="H19" s="19"/>
    </row>
    <row r="20" spans="1:8" ht="16.149999999999999" thickBot="1">
      <c r="A20" s="19"/>
      <c r="B20" s="180" t="s">
        <v>36</v>
      </c>
      <c r="C20" s="193"/>
      <c r="D20" s="181"/>
      <c r="E20" s="125" t="str">
        <f>IFERROR($F$16*1.1,"")</f>
        <v/>
      </c>
      <c r="F20" s="19"/>
      <c r="G20" s="19"/>
      <c r="H20" s="19"/>
    </row>
    <row r="21" spans="1:8">
      <c r="A21" s="19"/>
      <c r="B21" s="19"/>
      <c r="C21" s="19"/>
      <c r="D21" s="19"/>
      <c r="E21" s="19"/>
      <c r="F21" s="19"/>
      <c r="G21" s="19"/>
      <c r="H21" s="19"/>
    </row>
    <row r="22" spans="1:8" ht="15" thickBot="1">
      <c r="A22" s="20"/>
      <c r="B22" s="20"/>
      <c r="C22" s="20"/>
      <c r="D22" s="20"/>
      <c r="E22" s="20"/>
      <c r="F22" s="20"/>
      <c r="G22" s="20"/>
      <c r="H22" s="20"/>
    </row>
    <row r="23" spans="1:8" ht="24" thickBot="1">
      <c r="A23" s="20"/>
      <c r="B23" s="191" t="s">
        <v>40</v>
      </c>
      <c r="C23" s="191"/>
      <c r="D23" s="191"/>
      <c r="E23" s="191"/>
      <c r="F23" s="191"/>
      <c r="G23" s="191"/>
      <c r="H23" s="20"/>
    </row>
    <row r="24" spans="1:8" ht="16.149999999999999" thickBot="1">
      <c r="A24" s="20"/>
      <c r="B24" s="190" t="s">
        <v>20</v>
      </c>
      <c r="C24" s="190"/>
      <c r="D24" s="190"/>
      <c r="E24" s="190"/>
      <c r="F24" s="190"/>
      <c r="G24" s="190"/>
      <c r="H24" s="20"/>
    </row>
    <row r="25" spans="1:8" ht="47.45" thickBot="1">
      <c r="A25" s="20"/>
      <c r="B25" s="25" t="s">
        <v>10</v>
      </c>
      <c r="C25" s="26" t="s">
        <v>39</v>
      </c>
      <c r="D25" s="25" t="s">
        <v>12</v>
      </c>
      <c r="E25" s="26" t="s">
        <v>30</v>
      </c>
      <c r="F25" s="26" t="s">
        <v>31</v>
      </c>
      <c r="G25" s="25" t="s">
        <v>22</v>
      </c>
      <c r="H25" s="20"/>
    </row>
    <row r="26" spans="1:8">
      <c r="A26" s="20"/>
      <c r="B26" s="21"/>
      <c r="C26" s="99"/>
      <c r="D26" s="8"/>
      <c r="E26" s="106"/>
      <c r="F26" s="116" t="str">
        <f>IFERROR(E26/D26, "")</f>
        <v/>
      </c>
      <c r="G26" s="3" t="str" cm="1">
        <f t="array" ref="G26">IFERROR(_xlfn.IFS(ISBLANK(B26),"",AND(F26&gt;=E$39,F26&lt;=E$40),"Yes"),"No")</f>
        <v/>
      </c>
      <c r="H26" s="20"/>
    </row>
    <row r="27" spans="1:8">
      <c r="A27" s="20"/>
      <c r="B27" s="49"/>
      <c r="C27" s="102"/>
      <c r="D27" s="48"/>
      <c r="E27" s="126"/>
      <c r="F27" s="117" t="str">
        <f t="shared" ref="F27:F35" si="2">IFERROR(E27/D27, "")</f>
        <v/>
      </c>
      <c r="G27" s="4" t="str" cm="1">
        <f t="array" ref="G27">IFERROR(_xlfn.IFS(ISBLANK(B27),"",AND(F27&gt;=E$39,F27&lt;=E$40),"Yes"),"No")</f>
        <v/>
      </c>
      <c r="H27" s="20"/>
    </row>
    <row r="28" spans="1:8">
      <c r="A28" s="20"/>
      <c r="B28" s="49"/>
      <c r="C28" s="102"/>
      <c r="D28" s="48"/>
      <c r="E28" s="126"/>
      <c r="F28" s="117" t="str">
        <f t="shared" si="2"/>
        <v/>
      </c>
      <c r="G28" s="4" t="str" cm="1">
        <f t="array" ref="G28">IFERROR(_xlfn.IFS(ISBLANK(B28),"",AND(F28&gt;=E$39,F28&lt;=E$40),"Yes"),"No")</f>
        <v/>
      </c>
      <c r="H28" s="20"/>
    </row>
    <row r="29" spans="1:8">
      <c r="A29" s="20"/>
      <c r="B29" s="49"/>
      <c r="C29" s="102"/>
      <c r="D29" s="48"/>
      <c r="E29" s="126"/>
      <c r="F29" s="117" t="str">
        <f t="shared" si="2"/>
        <v/>
      </c>
      <c r="G29" s="4" t="str" cm="1">
        <f t="array" ref="G29">IFERROR(_xlfn.IFS(ISBLANK(B29),"",AND(F29&gt;=E$39,F29&lt;=E$40),"Yes"),"No")</f>
        <v/>
      </c>
      <c r="H29" s="20"/>
    </row>
    <row r="30" spans="1:8">
      <c r="A30" s="20"/>
      <c r="B30" s="49"/>
      <c r="C30" s="102"/>
      <c r="D30" s="48"/>
      <c r="E30" s="126"/>
      <c r="F30" s="117" t="str">
        <f t="shared" si="2"/>
        <v/>
      </c>
      <c r="G30" s="4" t="str" cm="1">
        <f t="array" ref="G30">IFERROR(_xlfn.IFS(ISBLANK(B30),"",AND(F30&gt;=E$39,F30&lt;=E$40),"Yes"),"No")</f>
        <v/>
      </c>
      <c r="H30" s="20"/>
    </row>
    <row r="31" spans="1:8">
      <c r="A31" s="20"/>
      <c r="B31" s="49"/>
      <c r="C31" s="102"/>
      <c r="D31" s="48"/>
      <c r="E31" s="126"/>
      <c r="F31" s="117" t="str">
        <f t="shared" si="2"/>
        <v/>
      </c>
      <c r="G31" s="4" t="str" cm="1">
        <f t="array" ref="G31">IFERROR(_xlfn.IFS(ISBLANK(B31),"",AND(F31&gt;=E$39,F31&lt;=E$40),"Yes"),"No")</f>
        <v/>
      </c>
      <c r="H31" s="20"/>
    </row>
    <row r="32" spans="1:8">
      <c r="A32" s="20"/>
      <c r="B32" s="22"/>
      <c r="C32" s="100"/>
      <c r="D32" s="9"/>
      <c r="E32" s="107"/>
      <c r="F32" s="117" t="str">
        <f t="shared" si="2"/>
        <v/>
      </c>
      <c r="G32" s="4" t="str" cm="1">
        <f t="array" ref="G32">IFERROR(_xlfn.IFS(ISBLANK(B32),"",AND(F32&gt;=E$39,F32&lt;=E$40),"Yes"),"No")</f>
        <v/>
      </c>
      <c r="H32" s="20"/>
    </row>
    <row r="33" spans="1:8">
      <c r="A33" s="20"/>
      <c r="B33" s="22"/>
      <c r="C33" s="100"/>
      <c r="D33" s="9"/>
      <c r="E33" s="107"/>
      <c r="F33" s="117" t="str">
        <f t="shared" si="2"/>
        <v/>
      </c>
      <c r="G33" s="4" t="str" cm="1">
        <f t="array" ref="G33">IFERROR(_xlfn.IFS(ISBLANK(B33),"",AND(F33&gt;=E$39,F33&lt;=E$40),"Yes"),"No")</f>
        <v/>
      </c>
      <c r="H33" s="20"/>
    </row>
    <row r="34" spans="1:8">
      <c r="A34" s="20"/>
      <c r="B34" s="22"/>
      <c r="C34" s="100"/>
      <c r="D34" s="9"/>
      <c r="E34" s="107"/>
      <c r="F34" s="117" t="str">
        <f t="shared" si="2"/>
        <v/>
      </c>
      <c r="G34" s="4" t="str" cm="1">
        <f t="array" ref="G34">IFERROR(_xlfn.IFS(ISBLANK(B34),"",AND(F34&gt;=E$39,F34&lt;=E$40),"Yes"),"No")</f>
        <v/>
      </c>
      <c r="H34" s="20"/>
    </row>
    <row r="35" spans="1:8" ht="15" thickBot="1">
      <c r="A35" s="20"/>
      <c r="B35" s="23"/>
      <c r="C35" s="101"/>
      <c r="D35" s="10"/>
      <c r="E35" s="108"/>
      <c r="F35" s="118" t="str">
        <f t="shared" si="2"/>
        <v/>
      </c>
      <c r="G35" s="5" t="str" cm="1">
        <f t="array" ref="G35">IFERROR(_xlfn.IFS(ISBLANK(B35),"",AND(F35&gt;=E$39,F35&lt;=E$40),"Yes"),"No")</f>
        <v/>
      </c>
      <c r="H35" s="20"/>
    </row>
    <row r="36" spans="1:8" ht="16.149999999999999" thickBot="1">
      <c r="A36" s="20"/>
      <c r="B36" s="51" t="s">
        <v>32</v>
      </c>
      <c r="C36" s="98"/>
      <c r="D36" s="52">
        <f>IFERROR(SUM(D26:D35),"")</f>
        <v>0</v>
      </c>
      <c r="E36" s="123">
        <f>IFERROR(SUM(E26:E35),"")</f>
        <v>0</v>
      </c>
      <c r="F36" s="122" t="str">
        <f t="shared" ref="F36" si="3">IFERROR(E36/D36, "")</f>
        <v/>
      </c>
      <c r="G36" s="11"/>
      <c r="H36" s="20"/>
    </row>
    <row r="37" spans="1:8" ht="15" thickBot="1">
      <c r="A37" s="20"/>
      <c r="B37" s="20"/>
      <c r="C37" s="20"/>
      <c r="D37" s="20"/>
      <c r="E37" s="20"/>
      <c r="F37" s="20"/>
      <c r="G37" s="20"/>
      <c r="H37" s="20"/>
    </row>
    <row r="38" spans="1:8" ht="16.149999999999999" thickBot="1">
      <c r="A38" s="20"/>
      <c r="B38" s="176" t="s">
        <v>33</v>
      </c>
      <c r="C38" s="182"/>
      <c r="D38" s="177"/>
      <c r="E38" s="27" t="s">
        <v>34</v>
      </c>
      <c r="F38" s="20"/>
      <c r="G38" s="20"/>
      <c r="H38" s="20"/>
    </row>
    <row r="39" spans="1:8" ht="15.6">
      <c r="A39" s="20"/>
      <c r="B39" s="178" t="s">
        <v>35</v>
      </c>
      <c r="C39" s="192"/>
      <c r="D39" s="179"/>
      <c r="E39" s="124" t="str">
        <f>IFERROR($F$36*0.9,"")</f>
        <v/>
      </c>
      <c r="F39" s="20"/>
      <c r="G39" s="20"/>
      <c r="H39" s="20"/>
    </row>
    <row r="40" spans="1:8" ht="16.149999999999999" thickBot="1">
      <c r="A40" s="20"/>
      <c r="B40" s="180" t="s">
        <v>36</v>
      </c>
      <c r="C40" s="193"/>
      <c r="D40" s="181"/>
      <c r="E40" s="125" t="str">
        <f>IFERROR($F$36*1.1,"")</f>
        <v/>
      </c>
      <c r="F40" s="20"/>
      <c r="G40" s="20"/>
      <c r="H40" s="20"/>
    </row>
    <row r="41" spans="1:8">
      <c r="A41" s="20"/>
      <c r="B41" s="20"/>
      <c r="C41" s="20"/>
      <c r="D41" s="20"/>
      <c r="E41" s="20"/>
      <c r="F41" s="20"/>
      <c r="G41" s="20"/>
      <c r="H41" s="20"/>
    </row>
    <row r="42" spans="1:8" ht="15" thickBot="1">
      <c r="A42" s="19"/>
      <c r="B42" s="19"/>
      <c r="C42" s="19"/>
      <c r="D42" s="19"/>
      <c r="E42" s="19"/>
      <c r="F42" s="19"/>
      <c r="G42" s="19"/>
      <c r="H42" s="19"/>
    </row>
    <row r="43" spans="1:8" ht="24" thickBot="1">
      <c r="A43" s="19"/>
      <c r="B43" s="191" t="s">
        <v>41</v>
      </c>
      <c r="C43" s="191"/>
      <c r="D43" s="191"/>
      <c r="E43" s="191"/>
      <c r="F43" s="191"/>
      <c r="G43" s="191"/>
      <c r="H43" s="19"/>
    </row>
    <row r="44" spans="1:8" ht="16.149999999999999" thickBot="1">
      <c r="A44" s="19"/>
      <c r="B44" s="190" t="s">
        <v>20</v>
      </c>
      <c r="C44" s="190"/>
      <c r="D44" s="190"/>
      <c r="E44" s="190"/>
      <c r="F44" s="190"/>
      <c r="G44" s="190"/>
      <c r="H44" s="19"/>
    </row>
    <row r="45" spans="1:8" ht="47.45" thickBot="1">
      <c r="A45" s="19"/>
      <c r="B45" s="25" t="s">
        <v>10</v>
      </c>
      <c r="C45" s="26" t="s">
        <v>39</v>
      </c>
      <c r="D45" s="25" t="s">
        <v>12</v>
      </c>
      <c r="E45" s="26" t="s">
        <v>30</v>
      </c>
      <c r="F45" s="26" t="s">
        <v>31</v>
      </c>
      <c r="G45" s="25" t="s">
        <v>22</v>
      </c>
      <c r="H45" s="19"/>
    </row>
    <row r="46" spans="1:8">
      <c r="A46" s="19"/>
      <c r="B46" s="21"/>
      <c r="C46" s="99"/>
      <c r="D46" s="8"/>
      <c r="E46" s="106"/>
      <c r="F46" s="116" t="str">
        <f>IFERROR(E46/D46, "")</f>
        <v/>
      </c>
      <c r="G46" s="3" t="str" cm="1">
        <f t="array" ref="G46">IFERROR(_xlfn.IFS(ISBLANK(B46),"",AND(F46&gt;=E$59,F46&lt;=E$60),"Yes"),"No")</f>
        <v/>
      </c>
      <c r="H46" s="19"/>
    </row>
    <row r="47" spans="1:8">
      <c r="A47" s="19"/>
      <c r="B47" s="49"/>
      <c r="C47" s="102"/>
      <c r="D47" s="48"/>
      <c r="E47" s="126"/>
      <c r="F47" s="117" t="str">
        <f t="shared" ref="F47:F55" si="4">IFERROR(E47/D47, "")</f>
        <v/>
      </c>
      <c r="G47" s="4" t="str" cm="1">
        <f t="array" ref="G47">IFERROR(_xlfn.IFS(ISBLANK(B47),"",AND(F47&gt;=E$59,F47&lt;=E$60),"Yes"),"No")</f>
        <v/>
      </c>
      <c r="H47" s="19"/>
    </row>
    <row r="48" spans="1:8">
      <c r="A48" s="19"/>
      <c r="B48" s="49"/>
      <c r="C48" s="102"/>
      <c r="D48" s="48"/>
      <c r="E48" s="126"/>
      <c r="F48" s="117" t="str">
        <f t="shared" si="4"/>
        <v/>
      </c>
      <c r="G48" s="4" t="str" cm="1">
        <f t="array" ref="G48">IFERROR(_xlfn.IFS(ISBLANK(B48),"",AND(F48&gt;=E$59,F48&lt;=E$60),"Yes"),"No")</f>
        <v/>
      </c>
      <c r="H48" s="19"/>
    </row>
    <row r="49" spans="1:8">
      <c r="A49" s="19"/>
      <c r="B49" s="49"/>
      <c r="C49" s="102"/>
      <c r="D49" s="48"/>
      <c r="E49" s="126"/>
      <c r="F49" s="117" t="str">
        <f t="shared" si="4"/>
        <v/>
      </c>
      <c r="G49" s="4" t="str" cm="1">
        <f t="array" ref="G49">IFERROR(_xlfn.IFS(ISBLANK(B49),"",AND(F49&gt;=E$59,F49&lt;=E$60),"Yes"),"No")</f>
        <v/>
      </c>
      <c r="H49" s="19"/>
    </row>
    <row r="50" spans="1:8">
      <c r="A50" s="19"/>
      <c r="B50" s="49"/>
      <c r="C50" s="102"/>
      <c r="D50" s="48"/>
      <c r="E50" s="126"/>
      <c r="F50" s="117" t="str">
        <f t="shared" si="4"/>
        <v/>
      </c>
      <c r="G50" s="4" t="str" cm="1">
        <f t="array" ref="G50">IFERROR(_xlfn.IFS(ISBLANK(B50),"",AND(F50&gt;=E$59,F50&lt;=E$60),"Yes"),"No")</f>
        <v/>
      </c>
      <c r="H50" s="19"/>
    </row>
    <row r="51" spans="1:8">
      <c r="A51" s="19"/>
      <c r="B51" s="49"/>
      <c r="C51" s="102"/>
      <c r="D51" s="48"/>
      <c r="E51" s="126"/>
      <c r="F51" s="117" t="str">
        <f t="shared" si="4"/>
        <v/>
      </c>
      <c r="G51" s="4" t="str" cm="1">
        <f t="array" ref="G51">IFERROR(_xlfn.IFS(ISBLANK(B51),"",AND(F51&gt;=E$59,F51&lt;=E$60),"Yes"),"No")</f>
        <v/>
      </c>
      <c r="H51" s="19"/>
    </row>
    <row r="52" spans="1:8">
      <c r="A52" s="19"/>
      <c r="B52" s="22"/>
      <c r="C52" s="100"/>
      <c r="D52" s="9"/>
      <c r="E52" s="107"/>
      <c r="F52" s="117" t="str">
        <f t="shared" si="4"/>
        <v/>
      </c>
      <c r="G52" s="4" t="str" cm="1">
        <f t="array" ref="G52">IFERROR(_xlfn.IFS(ISBLANK(B52),"",AND(F52&gt;=E$59,F52&lt;=E$60),"Yes"),"No")</f>
        <v/>
      </c>
      <c r="H52" s="19"/>
    </row>
    <row r="53" spans="1:8">
      <c r="A53" s="19"/>
      <c r="B53" s="22"/>
      <c r="C53" s="100"/>
      <c r="D53" s="9"/>
      <c r="E53" s="107"/>
      <c r="F53" s="117" t="str">
        <f t="shared" si="4"/>
        <v/>
      </c>
      <c r="G53" s="4" t="str" cm="1">
        <f t="array" ref="G53">IFERROR(_xlfn.IFS(ISBLANK(B53),"",AND(F53&gt;=E$59,F53&lt;=E$60),"Yes"),"No")</f>
        <v/>
      </c>
      <c r="H53" s="19"/>
    </row>
    <row r="54" spans="1:8">
      <c r="A54" s="19"/>
      <c r="B54" s="22"/>
      <c r="C54" s="100"/>
      <c r="D54" s="9"/>
      <c r="E54" s="107"/>
      <c r="F54" s="117" t="str">
        <f t="shared" si="4"/>
        <v/>
      </c>
      <c r="G54" s="4" t="str" cm="1">
        <f t="array" ref="G54">IFERROR(_xlfn.IFS(ISBLANK(B54),"",AND(F54&gt;=E$59,F54&lt;=E$60),"Yes"),"No")</f>
        <v/>
      </c>
      <c r="H54" s="19"/>
    </row>
    <row r="55" spans="1:8" ht="15" thickBot="1">
      <c r="A55" s="19"/>
      <c r="B55" s="23"/>
      <c r="C55" s="101"/>
      <c r="D55" s="10"/>
      <c r="E55" s="108"/>
      <c r="F55" s="118" t="str">
        <f t="shared" si="4"/>
        <v/>
      </c>
      <c r="G55" s="5" t="str" cm="1">
        <f t="array" ref="G55">IFERROR(_xlfn.IFS(ISBLANK(B55),"",AND(F55&gt;=E$59,F55&lt;=E$60),"Yes"),"No")</f>
        <v/>
      </c>
      <c r="H55" s="19"/>
    </row>
    <row r="56" spans="1:8" ht="16.149999999999999" thickBot="1">
      <c r="A56" s="19"/>
      <c r="B56" s="51" t="s">
        <v>32</v>
      </c>
      <c r="C56" s="98"/>
      <c r="D56" s="52">
        <f>IFERROR(SUM(D46:D55),"")</f>
        <v>0</v>
      </c>
      <c r="E56" s="123">
        <f>IFERROR(SUM(E46:E55),"")</f>
        <v>0</v>
      </c>
      <c r="F56" s="122" t="str">
        <f t="shared" ref="F56" si="5">IFERROR(E56/D56, "")</f>
        <v/>
      </c>
      <c r="G56" s="11"/>
      <c r="H56" s="19"/>
    </row>
    <row r="57" spans="1:8" ht="15" thickBot="1">
      <c r="A57" s="19"/>
      <c r="B57" s="19"/>
      <c r="C57" s="19"/>
      <c r="D57" s="19"/>
      <c r="E57" s="19"/>
      <c r="F57" s="19"/>
      <c r="G57" s="19"/>
      <c r="H57" s="19"/>
    </row>
    <row r="58" spans="1:8" ht="16.149999999999999" thickBot="1">
      <c r="A58" s="19"/>
      <c r="B58" s="176" t="s">
        <v>33</v>
      </c>
      <c r="C58" s="182"/>
      <c r="D58" s="177"/>
      <c r="E58" s="27" t="s">
        <v>34</v>
      </c>
      <c r="F58" s="19"/>
      <c r="G58" s="19"/>
      <c r="H58" s="19"/>
    </row>
    <row r="59" spans="1:8" ht="15.6">
      <c r="A59" s="19"/>
      <c r="B59" s="178" t="s">
        <v>35</v>
      </c>
      <c r="C59" s="192"/>
      <c r="D59" s="179"/>
      <c r="E59" s="124" t="str">
        <f>IFERROR($F$56*0.9,"")</f>
        <v/>
      </c>
      <c r="F59" s="19"/>
      <c r="G59" s="19"/>
      <c r="H59" s="19"/>
    </row>
    <row r="60" spans="1:8" ht="16.149999999999999" thickBot="1">
      <c r="A60" s="19"/>
      <c r="B60" s="180" t="s">
        <v>36</v>
      </c>
      <c r="C60" s="193"/>
      <c r="D60" s="181"/>
      <c r="E60" s="125" t="str">
        <f>IFERROR($F$56*1.1,"")</f>
        <v/>
      </c>
      <c r="F60" s="19"/>
      <c r="G60" s="19"/>
      <c r="H60" s="19"/>
    </row>
    <row r="61" spans="1:8">
      <c r="A61" s="19"/>
      <c r="B61" s="19"/>
      <c r="C61" s="19"/>
      <c r="D61" s="19"/>
      <c r="E61" s="19"/>
      <c r="F61" s="19"/>
      <c r="G61" s="19"/>
      <c r="H61" s="19"/>
    </row>
    <row r="62" spans="1:8" ht="15" thickBot="1">
      <c r="A62" s="20"/>
      <c r="B62" s="20"/>
      <c r="C62" s="20"/>
      <c r="D62" s="20"/>
      <c r="E62" s="20"/>
      <c r="F62" s="20"/>
      <c r="G62" s="20"/>
      <c r="H62" s="20"/>
    </row>
    <row r="63" spans="1:8" ht="24" thickBot="1">
      <c r="A63" s="20"/>
      <c r="B63" s="191" t="s">
        <v>42</v>
      </c>
      <c r="C63" s="191"/>
      <c r="D63" s="191"/>
      <c r="E63" s="191"/>
      <c r="F63" s="191"/>
      <c r="G63" s="191"/>
      <c r="H63" s="20"/>
    </row>
    <row r="64" spans="1:8" ht="16.149999999999999" thickBot="1">
      <c r="A64" s="20"/>
      <c r="B64" s="190" t="s">
        <v>20</v>
      </c>
      <c r="C64" s="190"/>
      <c r="D64" s="190"/>
      <c r="E64" s="190"/>
      <c r="F64" s="190"/>
      <c r="G64" s="190"/>
      <c r="H64" s="20"/>
    </row>
    <row r="65" spans="1:8" ht="47.45" thickBot="1">
      <c r="A65" s="20"/>
      <c r="B65" s="25" t="s">
        <v>10</v>
      </c>
      <c r="C65" s="26" t="s">
        <v>39</v>
      </c>
      <c r="D65" s="25" t="s">
        <v>12</v>
      </c>
      <c r="E65" s="26" t="s">
        <v>30</v>
      </c>
      <c r="F65" s="26" t="s">
        <v>31</v>
      </c>
      <c r="G65" s="25" t="s">
        <v>22</v>
      </c>
      <c r="H65" s="20"/>
    </row>
    <row r="66" spans="1:8">
      <c r="A66" s="20"/>
      <c r="B66" s="21"/>
      <c r="C66" s="99"/>
      <c r="D66" s="8"/>
      <c r="E66" s="106"/>
      <c r="F66" s="116" t="str">
        <f>IFERROR(E66/D66, "")</f>
        <v/>
      </c>
      <c r="G66" s="3" t="str" cm="1">
        <f t="array" ref="G66">IFERROR(_xlfn.IFS(ISBLANK(B66),"",AND(F66&gt;=E$79,F66&lt;=E$80),"Yes"),"No")</f>
        <v/>
      </c>
      <c r="H66" s="20"/>
    </row>
    <row r="67" spans="1:8">
      <c r="A67" s="20"/>
      <c r="B67" s="49"/>
      <c r="C67" s="102"/>
      <c r="D67" s="48"/>
      <c r="E67" s="126"/>
      <c r="F67" s="117" t="str">
        <f t="shared" ref="F67:F75" si="6">IFERROR(E67/D67, "")</f>
        <v/>
      </c>
      <c r="G67" s="4" t="str" cm="1">
        <f t="array" ref="G67">IFERROR(_xlfn.IFS(ISBLANK(B67),"",AND(F67&gt;=E$79,F67&lt;=E$80),"Yes"),"No")</f>
        <v/>
      </c>
      <c r="H67" s="20"/>
    </row>
    <row r="68" spans="1:8">
      <c r="A68" s="20"/>
      <c r="B68" s="49"/>
      <c r="C68" s="102"/>
      <c r="D68" s="48"/>
      <c r="E68" s="126"/>
      <c r="F68" s="117" t="str">
        <f t="shared" si="6"/>
        <v/>
      </c>
      <c r="G68" s="4" t="str" cm="1">
        <f t="array" ref="G68">IFERROR(_xlfn.IFS(ISBLANK(B68),"",AND(F68&gt;=E$79,F68&lt;=E$80),"Yes"),"No")</f>
        <v/>
      </c>
      <c r="H68" s="20"/>
    </row>
    <row r="69" spans="1:8">
      <c r="A69" s="20"/>
      <c r="B69" s="49"/>
      <c r="C69" s="102"/>
      <c r="D69" s="48"/>
      <c r="E69" s="126"/>
      <c r="F69" s="117" t="str">
        <f t="shared" si="6"/>
        <v/>
      </c>
      <c r="G69" s="4" t="str" cm="1">
        <f t="array" ref="G69">IFERROR(_xlfn.IFS(ISBLANK(B69),"",AND(F69&gt;=E$79,F69&lt;=E$80),"Yes"),"No")</f>
        <v/>
      </c>
      <c r="H69" s="20"/>
    </row>
    <row r="70" spans="1:8">
      <c r="A70" s="20"/>
      <c r="B70" s="49"/>
      <c r="C70" s="102"/>
      <c r="D70" s="48"/>
      <c r="E70" s="126"/>
      <c r="F70" s="117" t="str">
        <f t="shared" si="6"/>
        <v/>
      </c>
      <c r="G70" s="4" t="str" cm="1">
        <f t="array" ref="G70">IFERROR(_xlfn.IFS(ISBLANK(B70),"",AND(F70&gt;=E$79,F70&lt;=E$80),"Yes"),"No")</f>
        <v/>
      </c>
      <c r="H70" s="20"/>
    </row>
    <row r="71" spans="1:8">
      <c r="A71" s="20"/>
      <c r="B71" s="49"/>
      <c r="C71" s="102"/>
      <c r="D71" s="48"/>
      <c r="E71" s="126"/>
      <c r="F71" s="117" t="str">
        <f t="shared" si="6"/>
        <v/>
      </c>
      <c r="G71" s="4" t="str" cm="1">
        <f t="array" ref="G71">IFERROR(_xlfn.IFS(ISBLANK(B71),"",AND(F71&gt;=E$79,F71&lt;=E$80),"Yes"),"No")</f>
        <v/>
      </c>
      <c r="H71" s="20"/>
    </row>
    <row r="72" spans="1:8">
      <c r="A72" s="20"/>
      <c r="B72" s="22"/>
      <c r="C72" s="100"/>
      <c r="D72" s="9"/>
      <c r="E72" s="107"/>
      <c r="F72" s="117" t="str">
        <f t="shared" si="6"/>
        <v/>
      </c>
      <c r="G72" s="4" t="str" cm="1">
        <f t="array" ref="G72">IFERROR(_xlfn.IFS(ISBLANK(B72),"",AND(F72&gt;=E$79,F72&lt;=E$80),"Yes"),"No")</f>
        <v/>
      </c>
      <c r="H72" s="20"/>
    </row>
    <row r="73" spans="1:8">
      <c r="A73" s="20"/>
      <c r="B73" s="22"/>
      <c r="C73" s="100"/>
      <c r="D73" s="9"/>
      <c r="E73" s="107"/>
      <c r="F73" s="117" t="str">
        <f t="shared" si="6"/>
        <v/>
      </c>
      <c r="G73" s="4" t="str" cm="1">
        <f t="array" ref="G73">IFERROR(_xlfn.IFS(ISBLANK(B73),"",AND(F73&gt;=E$79,F73&lt;=E$80),"Yes"),"No")</f>
        <v/>
      </c>
      <c r="H73" s="20"/>
    </row>
    <row r="74" spans="1:8">
      <c r="A74" s="20"/>
      <c r="B74" s="22"/>
      <c r="C74" s="100"/>
      <c r="D74" s="9"/>
      <c r="E74" s="107"/>
      <c r="F74" s="117" t="str">
        <f t="shared" si="6"/>
        <v/>
      </c>
      <c r="G74" s="4" t="str" cm="1">
        <f t="array" ref="G74">IFERROR(_xlfn.IFS(ISBLANK(B74),"",AND(F74&gt;=E$79,F74&lt;=E$80),"Yes"),"No")</f>
        <v/>
      </c>
      <c r="H74" s="20"/>
    </row>
    <row r="75" spans="1:8" ht="15" thickBot="1">
      <c r="A75" s="20"/>
      <c r="B75" s="23"/>
      <c r="C75" s="101"/>
      <c r="D75" s="10"/>
      <c r="E75" s="108"/>
      <c r="F75" s="118" t="str">
        <f t="shared" si="6"/>
        <v/>
      </c>
      <c r="G75" s="5" t="str" cm="1">
        <f t="array" ref="G75">IFERROR(_xlfn.IFS(ISBLANK(B75),"",AND(F75&gt;=E$79,F75&lt;=E$80),"Yes"),"No")</f>
        <v/>
      </c>
      <c r="H75" s="20"/>
    </row>
    <row r="76" spans="1:8" ht="16.149999999999999" thickBot="1">
      <c r="A76" s="20"/>
      <c r="B76" s="51" t="s">
        <v>32</v>
      </c>
      <c r="C76" s="98"/>
      <c r="D76" s="52">
        <f>IFERROR(SUM(D66:D75),"")</f>
        <v>0</v>
      </c>
      <c r="E76" s="123">
        <f>IFERROR(SUM(E66:E75),"")</f>
        <v>0</v>
      </c>
      <c r="F76" s="122" t="str">
        <f t="shared" ref="F76" si="7">IFERROR(E76/D76, "")</f>
        <v/>
      </c>
      <c r="G76" s="11"/>
      <c r="H76" s="20"/>
    </row>
    <row r="77" spans="1:8" ht="15" thickBot="1">
      <c r="A77" s="20"/>
      <c r="B77" s="20"/>
      <c r="C77" s="20"/>
      <c r="D77" s="20"/>
      <c r="E77" s="20"/>
      <c r="F77" s="20"/>
      <c r="G77" s="20"/>
      <c r="H77" s="20"/>
    </row>
    <row r="78" spans="1:8" ht="16.149999999999999" thickBot="1">
      <c r="A78" s="20"/>
      <c r="B78" s="176" t="s">
        <v>33</v>
      </c>
      <c r="C78" s="182"/>
      <c r="D78" s="177"/>
      <c r="E78" s="27" t="s">
        <v>34</v>
      </c>
      <c r="F78" s="20"/>
      <c r="G78" s="20"/>
      <c r="H78" s="20"/>
    </row>
    <row r="79" spans="1:8" ht="15.6">
      <c r="A79" s="20"/>
      <c r="B79" s="178" t="s">
        <v>35</v>
      </c>
      <c r="C79" s="192"/>
      <c r="D79" s="179"/>
      <c r="E79" s="124" t="str">
        <f>IFERROR($F$76*0.9,"")</f>
        <v/>
      </c>
      <c r="F79" s="20"/>
      <c r="G79" s="20"/>
      <c r="H79" s="20"/>
    </row>
    <row r="80" spans="1:8" ht="16.149999999999999" thickBot="1">
      <c r="A80" s="20"/>
      <c r="B80" s="180" t="s">
        <v>36</v>
      </c>
      <c r="C80" s="193"/>
      <c r="D80" s="181"/>
      <c r="E80" s="125" t="str">
        <f>IFERROR($F$76*1.1,"")</f>
        <v/>
      </c>
      <c r="F80" s="20"/>
      <c r="G80" s="20"/>
      <c r="H80" s="20"/>
    </row>
    <row r="81" spans="1:8">
      <c r="A81" s="20"/>
      <c r="B81" s="20"/>
      <c r="C81" s="20"/>
      <c r="D81" s="20"/>
      <c r="E81" s="20"/>
      <c r="F81" s="20"/>
      <c r="G81" s="20"/>
      <c r="H81" s="20"/>
    </row>
    <row r="82" spans="1:8" ht="15" thickBot="1">
      <c r="A82" s="19"/>
      <c r="B82" s="19"/>
      <c r="C82" s="19"/>
      <c r="D82" s="19"/>
      <c r="E82" s="19"/>
      <c r="F82" s="19"/>
      <c r="G82" s="19"/>
      <c r="H82" s="19"/>
    </row>
    <row r="83" spans="1:8" ht="24" thickBot="1">
      <c r="A83" s="19"/>
      <c r="B83" s="191" t="s">
        <v>43</v>
      </c>
      <c r="C83" s="191"/>
      <c r="D83" s="191"/>
      <c r="E83" s="191"/>
      <c r="F83" s="191"/>
      <c r="G83" s="191"/>
      <c r="H83" s="19"/>
    </row>
    <row r="84" spans="1:8" ht="16.149999999999999" thickBot="1">
      <c r="A84" s="19"/>
      <c r="B84" s="190" t="s">
        <v>20</v>
      </c>
      <c r="C84" s="190"/>
      <c r="D84" s="190"/>
      <c r="E84" s="190"/>
      <c r="F84" s="190"/>
      <c r="G84" s="190"/>
      <c r="H84" s="19"/>
    </row>
    <row r="85" spans="1:8" ht="47.45" thickBot="1">
      <c r="A85" s="19"/>
      <c r="B85" s="25" t="s">
        <v>10</v>
      </c>
      <c r="C85" s="26" t="s">
        <v>39</v>
      </c>
      <c r="D85" s="25" t="s">
        <v>12</v>
      </c>
      <c r="E85" s="26" t="s">
        <v>30</v>
      </c>
      <c r="F85" s="26" t="s">
        <v>31</v>
      </c>
      <c r="G85" s="25" t="s">
        <v>22</v>
      </c>
      <c r="H85" s="19"/>
    </row>
    <row r="86" spans="1:8">
      <c r="A86" s="19"/>
      <c r="B86" s="21"/>
      <c r="C86" s="99"/>
      <c r="D86" s="8"/>
      <c r="E86" s="106"/>
      <c r="F86" s="116" t="str">
        <f>IFERROR(E86/D86, "")</f>
        <v/>
      </c>
      <c r="G86" s="3" t="str" cm="1">
        <f t="array" ref="G86">IFERROR(_xlfn.IFS(ISBLANK(B86),"",AND(F86&gt;=E$99,F86&lt;=E$100),"Yes"),"No")</f>
        <v/>
      </c>
      <c r="H86" s="19"/>
    </row>
    <row r="87" spans="1:8">
      <c r="A87" s="19"/>
      <c r="B87" s="49"/>
      <c r="C87" s="102"/>
      <c r="D87" s="48"/>
      <c r="E87" s="126"/>
      <c r="F87" s="117" t="str">
        <f t="shared" ref="F87:F95" si="8">IFERROR(E87/D87, "")</f>
        <v/>
      </c>
      <c r="G87" s="4" t="str" cm="1">
        <f t="array" ref="G87">IFERROR(_xlfn.IFS(ISBLANK(B87),"",AND(F87&gt;=E$99,F87&lt;=E$100),"Yes"),"No")</f>
        <v/>
      </c>
      <c r="H87" s="19"/>
    </row>
    <row r="88" spans="1:8">
      <c r="A88" s="19"/>
      <c r="B88" s="49"/>
      <c r="C88" s="102"/>
      <c r="D88" s="48"/>
      <c r="E88" s="126"/>
      <c r="F88" s="117" t="str">
        <f t="shared" si="8"/>
        <v/>
      </c>
      <c r="G88" s="4" t="str" cm="1">
        <f t="array" ref="G88">IFERROR(_xlfn.IFS(ISBLANK(B88),"",AND(F88&gt;=E$99,F88&lt;=E$100),"Yes"),"No")</f>
        <v/>
      </c>
      <c r="H88" s="19"/>
    </row>
    <row r="89" spans="1:8">
      <c r="A89" s="19"/>
      <c r="B89" s="49"/>
      <c r="C89" s="102"/>
      <c r="D89" s="48"/>
      <c r="E89" s="126"/>
      <c r="F89" s="117" t="str">
        <f t="shared" si="8"/>
        <v/>
      </c>
      <c r="G89" s="4" t="str" cm="1">
        <f t="array" ref="G89">IFERROR(_xlfn.IFS(ISBLANK(B89),"",AND(F89&gt;=E$99,F89&lt;=E$100),"Yes"),"No")</f>
        <v/>
      </c>
      <c r="H89" s="19"/>
    </row>
    <row r="90" spans="1:8">
      <c r="A90" s="19"/>
      <c r="B90" s="49"/>
      <c r="C90" s="102"/>
      <c r="D90" s="48"/>
      <c r="E90" s="126"/>
      <c r="F90" s="117" t="str">
        <f t="shared" si="8"/>
        <v/>
      </c>
      <c r="G90" s="4" t="str" cm="1">
        <f t="array" ref="G90">IFERROR(_xlfn.IFS(ISBLANK(B90),"",AND(F90&gt;=E$99,F90&lt;=E$100),"Yes"),"No")</f>
        <v/>
      </c>
      <c r="H90" s="19"/>
    </row>
    <row r="91" spans="1:8">
      <c r="A91" s="19"/>
      <c r="B91" s="49"/>
      <c r="C91" s="102"/>
      <c r="D91" s="48"/>
      <c r="E91" s="126"/>
      <c r="F91" s="117" t="str">
        <f t="shared" si="8"/>
        <v/>
      </c>
      <c r="G91" s="4" t="str" cm="1">
        <f t="array" ref="G91">IFERROR(_xlfn.IFS(ISBLANK(B91),"",AND(F91&gt;=E$99,F91&lt;=E$100),"Yes"),"No")</f>
        <v/>
      </c>
      <c r="H91" s="19"/>
    </row>
    <row r="92" spans="1:8">
      <c r="A92" s="19"/>
      <c r="B92" s="22"/>
      <c r="C92" s="100"/>
      <c r="D92" s="9"/>
      <c r="E92" s="107"/>
      <c r="F92" s="117" t="str">
        <f t="shared" si="8"/>
        <v/>
      </c>
      <c r="G92" s="4" t="str" cm="1">
        <f t="array" ref="G92">IFERROR(_xlfn.IFS(ISBLANK(B92),"",AND(F92&gt;=E$99,F92&lt;=E$100),"Yes"),"No")</f>
        <v/>
      </c>
      <c r="H92" s="19"/>
    </row>
    <row r="93" spans="1:8">
      <c r="A93" s="19"/>
      <c r="B93" s="22"/>
      <c r="C93" s="100"/>
      <c r="D93" s="9"/>
      <c r="E93" s="107"/>
      <c r="F93" s="117" t="str">
        <f t="shared" si="8"/>
        <v/>
      </c>
      <c r="G93" s="4" t="str" cm="1">
        <f t="array" ref="G93">IFERROR(_xlfn.IFS(ISBLANK(B93),"",AND(F93&gt;=E$99,F93&lt;=E$100),"Yes"),"No")</f>
        <v/>
      </c>
      <c r="H93" s="19"/>
    </row>
    <row r="94" spans="1:8">
      <c r="A94" s="19"/>
      <c r="B94" s="22"/>
      <c r="C94" s="100"/>
      <c r="D94" s="9"/>
      <c r="E94" s="107"/>
      <c r="F94" s="117" t="str">
        <f t="shared" si="8"/>
        <v/>
      </c>
      <c r="G94" s="4" t="str" cm="1">
        <f t="array" ref="G94">IFERROR(_xlfn.IFS(ISBLANK(B94),"",AND(F94&gt;=E$99,F94&lt;=E$100),"Yes"),"No")</f>
        <v/>
      </c>
      <c r="H94" s="19"/>
    </row>
    <row r="95" spans="1:8" ht="15" thickBot="1">
      <c r="A95" s="19"/>
      <c r="B95" s="23"/>
      <c r="C95" s="101"/>
      <c r="D95" s="10"/>
      <c r="E95" s="108"/>
      <c r="F95" s="118" t="str">
        <f t="shared" si="8"/>
        <v/>
      </c>
      <c r="G95" s="5" t="str" cm="1">
        <f t="array" ref="G95">IFERROR(_xlfn.IFS(ISBLANK(B95),"",AND(F95&gt;=E$99,F95&lt;=E$100),"Yes"),"No")</f>
        <v/>
      </c>
      <c r="H95" s="19"/>
    </row>
    <row r="96" spans="1:8" ht="16.149999999999999" thickBot="1">
      <c r="A96" s="19"/>
      <c r="B96" s="51" t="s">
        <v>32</v>
      </c>
      <c r="C96" s="98"/>
      <c r="D96" s="52">
        <f>IFERROR(SUM(D86:D95),"")</f>
        <v>0</v>
      </c>
      <c r="E96" s="123">
        <f>IFERROR(SUM(E86:E95),"")</f>
        <v>0</v>
      </c>
      <c r="F96" s="122" t="str">
        <f t="shared" ref="F96" si="9">IFERROR(E96/D96, "")</f>
        <v/>
      </c>
      <c r="G96" s="11"/>
      <c r="H96" s="19"/>
    </row>
    <row r="97" spans="1:8" ht="15" thickBot="1">
      <c r="A97" s="19"/>
      <c r="B97" s="19"/>
      <c r="C97" s="19"/>
      <c r="D97" s="19"/>
      <c r="E97" s="19"/>
      <c r="F97" s="19"/>
      <c r="G97" s="19"/>
      <c r="H97" s="19"/>
    </row>
    <row r="98" spans="1:8" ht="16.149999999999999" thickBot="1">
      <c r="A98" s="19"/>
      <c r="B98" s="176" t="s">
        <v>33</v>
      </c>
      <c r="C98" s="182"/>
      <c r="D98" s="177"/>
      <c r="E98" s="27" t="s">
        <v>34</v>
      </c>
      <c r="F98" s="19"/>
      <c r="G98" s="19"/>
      <c r="H98" s="19"/>
    </row>
    <row r="99" spans="1:8" ht="15.6">
      <c r="A99" s="19"/>
      <c r="B99" s="178" t="s">
        <v>35</v>
      </c>
      <c r="C99" s="192"/>
      <c r="D99" s="179"/>
      <c r="E99" s="124" t="str">
        <f>IFERROR($F$96*0.9,"")</f>
        <v/>
      </c>
      <c r="F99" s="19"/>
      <c r="G99" s="19"/>
      <c r="H99" s="19"/>
    </row>
    <row r="100" spans="1:8" ht="16.149999999999999" thickBot="1">
      <c r="A100" s="19"/>
      <c r="B100" s="180" t="s">
        <v>36</v>
      </c>
      <c r="C100" s="193"/>
      <c r="D100" s="181"/>
      <c r="E100" s="125" t="str">
        <f>IFERROR($F$96*1.1,"")</f>
        <v/>
      </c>
      <c r="F100" s="19"/>
      <c r="G100" s="19"/>
      <c r="H100" s="19"/>
    </row>
    <row r="101" spans="1:8">
      <c r="A101" s="19"/>
      <c r="B101" s="19"/>
      <c r="C101" s="19"/>
      <c r="D101" s="19"/>
      <c r="E101" s="19"/>
      <c r="F101" s="19"/>
      <c r="G101" s="19"/>
      <c r="H101" s="19"/>
    </row>
  </sheetData>
  <sheetProtection sheet="1" objects="1" scenarios="1"/>
  <mergeCells count="25">
    <mergeCell ref="B19:D19"/>
    <mergeCell ref="B100:D100"/>
    <mergeCell ref="B79:D79"/>
    <mergeCell ref="B80:D80"/>
    <mergeCell ref="B83:G83"/>
    <mergeCell ref="B84:G84"/>
    <mergeCell ref="B98:D98"/>
    <mergeCell ref="B99:D99"/>
    <mergeCell ref="B20:D20"/>
    <mergeCell ref="B4:G4"/>
    <mergeCell ref="B3:G3"/>
    <mergeCell ref="B78:D78"/>
    <mergeCell ref="B24:G24"/>
    <mergeCell ref="B38:D38"/>
    <mergeCell ref="B39:D39"/>
    <mergeCell ref="B40:D40"/>
    <mergeCell ref="B43:G43"/>
    <mergeCell ref="B44:G44"/>
    <mergeCell ref="B58:D58"/>
    <mergeCell ref="B59:D59"/>
    <mergeCell ref="B60:D60"/>
    <mergeCell ref="B63:G63"/>
    <mergeCell ref="B64:G64"/>
    <mergeCell ref="B23:G23"/>
    <mergeCell ref="B18:D18"/>
  </mergeCells>
  <conditionalFormatting sqref="G6:G15">
    <cfRule type="containsText" dxfId="15" priority="11" operator="containsText" text="Yes">
      <formula>NOT(ISERROR(SEARCH("Yes",G6)))</formula>
    </cfRule>
    <cfRule type="containsText" dxfId="14" priority="12" operator="containsText" text="No">
      <formula>NOT(ISERROR(SEARCH("No",G6)))</formula>
    </cfRule>
  </conditionalFormatting>
  <conditionalFormatting sqref="G26:G35">
    <cfRule type="containsText" dxfId="13" priority="9" operator="containsText" text="Yes">
      <formula>NOT(ISERROR(SEARCH("Yes",G26)))</formula>
    </cfRule>
    <cfRule type="containsText" dxfId="12" priority="10" operator="containsText" text="No">
      <formula>NOT(ISERROR(SEARCH("No",G26)))</formula>
    </cfRule>
  </conditionalFormatting>
  <conditionalFormatting sqref="G46:G55">
    <cfRule type="containsText" dxfId="11" priority="5" operator="containsText" text="Yes">
      <formula>NOT(ISERROR(SEARCH("Yes",G46)))</formula>
    </cfRule>
    <cfRule type="containsText" dxfId="10" priority="6" operator="containsText" text="No">
      <formula>NOT(ISERROR(SEARCH("No",G46)))</formula>
    </cfRule>
  </conditionalFormatting>
  <conditionalFormatting sqref="G66:G75">
    <cfRule type="containsText" dxfId="9" priority="3" operator="containsText" text="Yes">
      <formula>NOT(ISERROR(SEARCH("Yes",G66)))</formula>
    </cfRule>
    <cfRule type="containsText" dxfId="8" priority="4" operator="containsText" text="No">
      <formula>NOT(ISERROR(SEARCH("No",G66)))</formula>
    </cfRule>
  </conditionalFormatting>
  <conditionalFormatting sqref="G86:G95">
    <cfRule type="containsText" dxfId="7" priority="1" operator="containsText" text="Yes">
      <formula>NOT(ISERROR(SEARCH("Yes",G86)))</formula>
    </cfRule>
    <cfRule type="containsText" dxfId="6" priority="2" operator="containsText" text="No">
      <formula>NOT(ISERROR(SEARCH("No",G86)))</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4A5234-F9CF-4976-BA6B-39F9A9AD1BB1}">
  <sheetPr>
    <tabColor theme="8" tint="-0.249977111117893"/>
  </sheetPr>
  <dimension ref="A1:H88"/>
  <sheetViews>
    <sheetView zoomScaleNormal="100" workbookViewId="0">
      <selection activeCell="G18" sqref="G18"/>
    </sheetView>
  </sheetViews>
  <sheetFormatPr defaultColWidth="0" defaultRowHeight="14.45" zeroHeight="1"/>
  <cols>
    <col min="1" max="1" width="22.5703125" style="17" customWidth="1"/>
    <col min="2" max="2" width="45.85546875" style="17" customWidth="1"/>
    <col min="3" max="3" width="21.140625" style="17" customWidth="1"/>
    <col min="4" max="6" width="27.42578125" style="17" customWidth="1"/>
    <col min="7" max="7" width="23.42578125" style="17" customWidth="1"/>
    <col min="8" max="8" width="23.7109375" style="17" customWidth="1"/>
    <col min="9" max="16384" width="8.85546875" style="17" hidden="1"/>
  </cols>
  <sheetData>
    <row r="1" spans="1:8" s="19" customFormat="1"/>
    <row r="2" spans="1:8" ht="15" thickBot="1">
      <c r="A2" s="19"/>
      <c r="B2" s="78" t="s">
        <v>37</v>
      </c>
      <c r="C2" s="78"/>
      <c r="D2" s="19"/>
      <c r="E2" s="19"/>
      <c r="F2" s="19"/>
      <c r="G2" s="19"/>
      <c r="H2" s="19"/>
    </row>
    <row r="3" spans="1:8" ht="24" thickBot="1">
      <c r="A3" s="19"/>
      <c r="B3" s="186" t="s">
        <v>38</v>
      </c>
      <c r="C3" s="187"/>
      <c r="D3" s="187"/>
      <c r="E3" s="187"/>
      <c r="F3" s="187"/>
      <c r="G3" s="188"/>
      <c r="H3" s="19"/>
    </row>
    <row r="4" spans="1:8" ht="16.149999999999999" thickBot="1">
      <c r="A4" s="19"/>
      <c r="B4" s="176" t="s">
        <v>20</v>
      </c>
      <c r="C4" s="182"/>
      <c r="D4" s="182"/>
      <c r="E4" s="182"/>
      <c r="F4" s="182"/>
      <c r="G4" s="177"/>
      <c r="H4" s="19"/>
    </row>
    <row r="5" spans="1:8" ht="47.45" thickBot="1">
      <c r="A5" s="19"/>
      <c r="B5" s="25" t="s">
        <v>10</v>
      </c>
      <c r="C5" s="26" t="s">
        <v>39</v>
      </c>
      <c r="D5" s="25" t="s">
        <v>12</v>
      </c>
      <c r="E5" s="26" t="s">
        <v>30</v>
      </c>
      <c r="F5" s="26" t="s">
        <v>31</v>
      </c>
      <c r="G5" s="25" t="s">
        <v>22</v>
      </c>
      <c r="H5" s="19"/>
    </row>
    <row r="6" spans="1:8">
      <c r="A6" s="19"/>
      <c r="B6" s="34"/>
      <c r="C6" s="94"/>
      <c r="D6" s="8"/>
      <c r="E6" s="106"/>
      <c r="F6" s="116" t="str">
        <f>IFERROR(E6/D6, "")</f>
        <v/>
      </c>
      <c r="G6" s="3" t="str" cm="1">
        <f t="array" ref="G6">IFERROR(_xlfn.IFS(ISBLANK(B6),"",AND(F6&lt;$F$29),"Yes"),"No")</f>
        <v/>
      </c>
      <c r="H6" s="19"/>
    </row>
    <row r="7" spans="1:8">
      <c r="A7" s="19"/>
      <c r="B7" s="50"/>
      <c r="C7" s="95"/>
      <c r="D7" s="48"/>
      <c r="E7" s="126"/>
      <c r="F7" s="117" t="str">
        <f t="shared" ref="F7:F15" si="0">IFERROR(E7/D7, "")</f>
        <v/>
      </c>
      <c r="G7" s="4" t="str" cm="1">
        <f t="array" ref="G7">IFERROR(_xlfn.IFS(ISBLANK(B7),"",AND(F7&lt;$F$29),"Yes"),"No")</f>
        <v/>
      </c>
      <c r="H7" s="19"/>
    </row>
    <row r="8" spans="1:8">
      <c r="A8" s="19"/>
      <c r="B8" s="50"/>
      <c r="C8" s="95"/>
      <c r="D8" s="48"/>
      <c r="E8" s="126"/>
      <c r="F8" s="117" t="str">
        <f t="shared" si="0"/>
        <v/>
      </c>
      <c r="G8" s="4" t="str" cm="1">
        <f t="array" ref="G8">IFERROR(_xlfn.IFS(ISBLANK(B8),"",AND(F8&lt;$F$29),"Yes"),"No")</f>
        <v/>
      </c>
      <c r="H8" s="19"/>
    </row>
    <row r="9" spans="1:8">
      <c r="A9" s="19"/>
      <c r="B9" s="50"/>
      <c r="C9" s="95"/>
      <c r="D9" s="48"/>
      <c r="E9" s="126"/>
      <c r="F9" s="117" t="str">
        <f t="shared" si="0"/>
        <v/>
      </c>
      <c r="G9" s="4" t="str" cm="1">
        <f t="array" ref="G9">IFERROR(_xlfn.IFS(ISBLANK(B9),"",AND(F9&lt;$F$29),"Yes"),"No")</f>
        <v/>
      </c>
      <c r="H9" s="19"/>
    </row>
    <row r="10" spans="1:8">
      <c r="A10" s="19"/>
      <c r="B10" s="50"/>
      <c r="C10" s="95"/>
      <c r="D10" s="48"/>
      <c r="E10" s="126"/>
      <c r="F10" s="117" t="str">
        <f t="shared" si="0"/>
        <v/>
      </c>
      <c r="G10" s="4" t="str" cm="1">
        <f t="array" ref="G10">IFERROR(_xlfn.IFS(ISBLANK(B10),"",AND(F10&lt;$F$29),"Yes"),"No")</f>
        <v/>
      </c>
      <c r="H10" s="19"/>
    </row>
    <row r="11" spans="1:8">
      <c r="A11" s="19"/>
      <c r="B11" s="50"/>
      <c r="C11" s="95"/>
      <c r="D11" s="48"/>
      <c r="E11" s="126"/>
      <c r="F11" s="117" t="str">
        <f t="shared" si="0"/>
        <v/>
      </c>
      <c r="G11" s="4" t="str" cm="1">
        <f t="array" ref="G11">IFERROR(_xlfn.IFS(ISBLANK(B11),"",AND(F11&lt;$F$29),"Yes"),"No")</f>
        <v/>
      </c>
      <c r="H11" s="19"/>
    </row>
    <row r="12" spans="1:8">
      <c r="A12" s="19"/>
      <c r="B12" s="35"/>
      <c r="C12" s="96"/>
      <c r="D12" s="9"/>
      <c r="E12" s="107"/>
      <c r="F12" s="117" t="str">
        <f t="shared" si="0"/>
        <v/>
      </c>
      <c r="G12" s="4" t="str" cm="1">
        <f t="array" ref="G12">IFERROR(_xlfn.IFS(ISBLANK(B12),"",AND(F12&lt;$F$29),"Yes"),"No")</f>
        <v/>
      </c>
      <c r="H12" s="19"/>
    </row>
    <row r="13" spans="1:8">
      <c r="A13" s="19"/>
      <c r="B13" s="35"/>
      <c r="C13" s="96"/>
      <c r="D13" s="9"/>
      <c r="E13" s="107"/>
      <c r="F13" s="117" t="str">
        <f t="shared" si="0"/>
        <v/>
      </c>
      <c r="G13" s="4" t="str" cm="1">
        <f t="array" ref="G13">IFERROR(_xlfn.IFS(ISBLANK(B13),"",AND(F13&lt;$F$29),"Yes"),"No")</f>
        <v/>
      </c>
      <c r="H13" s="19"/>
    </row>
    <row r="14" spans="1:8">
      <c r="A14" s="19"/>
      <c r="B14" s="35"/>
      <c r="C14" s="96"/>
      <c r="D14" s="9"/>
      <c r="E14" s="107"/>
      <c r="F14" s="117" t="str">
        <f t="shared" si="0"/>
        <v/>
      </c>
      <c r="G14" s="4" t="str" cm="1">
        <f t="array" ref="G14">IFERROR(_xlfn.IFS(ISBLANK(B14),"",AND(F14&lt;$F$29),"Yes"),"No")</f>
        <v/>
      </c>
      <c r="H14" s="19"/>
    </row>
    <row r="15" spans="1:8" ht="15" thickBot="1">
      <c r="A15" s="19"/>
      <c r="B15" s="36"/>
      <c r="C15" s="97"/>
      <c r="D15" s="10"/>
      <c r="E15" s="108"/>
      <c r="F15" s="118" t="str">
        <f t="shared" si="0"/>
        <v/>
      </c>
      <c r="G15" s="5" t="str" cm="1">
        <f t="array" ref="G15">IFERROR(_xlfn.IFS(ISBLANK(B15),"",AND(F15&lt;$F$29),"Yes"),"No")</f>
        <v/>
      </c>
      <c r="H15" s="19"/>
    </row>
    <row r="16" spans="1:8" ht="16.149999999999999" thickBot="1">
      <c r="A16" s="19"/>
      <c r="B16" s="176" t="s">
        <v>27</v>
      </c>
      <c r="C16" s="182"/>
      <c r="D16" s="182"/>
      <c r="E16" s="182"/>
      <c r="F16" s="177"/>
      <c r="G16" s="19"/>
      <c r="H16" s="19"/>
    </row>
    <row r="17" spans="1:8" ht="47.45" thickBot="1">
      <c r="A17" s="19"/>
      <c r="B17" s="25" t="s">
        <v>10</v>
      </c>
      <c r="C17" s="26" t="s">
        <v>39</v>
      </c>
      <c r="D17" s="25" t="s">
        <v>12</v>
      </c>
      <c r="E17" s="26" t="s">
        <v>30</v>
      </c>
      <c r="F17" s="26" t="s">
        <v>31</v>
      </c>
      <c r="G17" s="19"/>
      <c r="H17" s="19"/>
    </row>
    <row r="18" spans="1:8">
      <c r="A18" s="19"/>
      <c r="B18" s="34"/>
      <c r="C18" s="94"/>
      <c r="D18" s="8"/>
      <c r="E18" s="106"/>
      <c r="F18" s="119" t="str">
        <f>IFERROR(E18/D18, "")</f>
        <v/>
      </c>
      <c r="G18" s="19"/>
      <c r="H18" s="19"/>
    </row>
    <row r="19" spans="1:8">
      <c r="A19" s="19"/>
      <c r="B19" s="50"/>
      <c r="C19" s="95"/>
      <c r="D19" s="48"/>
      <c r="E19" s="126"/>
      <c r="F19" s="120" t="str">
        <f t="shared" ref="F19:F27" si="1">IFERROR(E19/D19, "")</f>
        <v/>
      </c>
      <c r="G19" s="77"/>
      <c r="H19" s="79"/>
    </row>
    <row r="20" spans="1:8">
      <c r="A20" s="19"/>
      <c r="B20" s="50"/>
      <c r="C20" s="95"/>
      <c r="D20" s="48"/>
      <c r="E20" s="126"/>
      <c r="F20" s="120" t="str">
        <f t="shared" si="1"/>
        <v/>
      </c>
      <c r="G20" s="19"/>
      <c r="H20" s="19"/>
    </row>
    <row r="21" spans="1:8">
      <c r="A21" s="19"/>
      <c r="B21" s="50"/>
      <c r="C21" s="95"/>
      <c r="D21" s="48"/>
      <c r="E21" s="126"/>
      <c r="F21" s="120" t="str">
        <f t="shared" si="1"/>
        <v/>
      </c>
      <c r="G21" s="19"/>
      <c r="H21" s="19"/>
    </row>
    <row r="22" spans="1:8">
      <c r="A22" s="19"/>
      <c r="B22" s="50"/>
      <c r="C22" s="95"/>
      <c r="D22" s="48"/>
      <c r="E22" s="126"/>
      <c r="F22" s="120" t="str">
        <f t="shared" si="1"/>
        <v/>
      </c>
      <c r="G22" s="19"/>
      <c r="H22" s="19"/>
    </row>
    <row r="23" spans="1:8">
      <c r="A23" s="19"/>
      <c r="B23" s="50"/>
      <c r="C23" s="95"/>
      <c r="D23" s="48"/>
      <c r="E23" s="126"/>
      <c r="F23" s="120" t="str">
        <f t="shared" si="1"/>
        <v/>
      </c>
      <c r="G23" s="19"/>
      <c r="H23" s="19"/>
    </row>
    <row r="24" spans="1:8">
      <c r="A24" s="19"/>
      <c r="B24" s="35"/>
      <c r="C24" s="96"/>
      <c r="D24" s="9"/>
      <c r="E24" s="107"/>
      <c r="F24" s="120" t="str">
        <f t="shared" si="1"/>
        <v/>
      </c>
      <c r="G24" s="19"/>
      <c r="H24" s="19"/>
    </row>
    <row r="25" spans="1:8">
      <c r="A25" s="19"/>
      <c r="B25" s="35"/>
      <c r="C25" s="96"/>
      <c r="D25" s="9"/>
      <c r="E25" s="107"/>
      <c r="F25" s="120" t="str">
        <f t="shared" si="1"/>
        <v/>
      </c>
      <c r="G25" s="19"/>
      <c r="H25" s="19"/>
    </row>
    <row r="26" spans="1:8">
      <c r="A26" s="19"/>
      <c r="B26" s="35"/>
      <c r="C26" s="96"/>
      <c r="D26" s="9"/>
      <c r="E26" s="107"/>
      <c r="F26" s="120" t="str">
        <f t="shared" si="1"/>
        <v/>
      </c>
      <c r="G26" s="19"/>
      <c r="H26" s="19"/>
    </row>
    <row r="27" spans="1:8" ht="15" thickBot="1">
      <c r="A27" s="19"/>
      <c r="B27" s="36"/>
      <c r="C27" s="97"/>
      <c r="D27" s="10"/>
      <c r="E27" s="108"/>
      <c r="F27" s="121" t="str">
        <f t="shared" si="1"/>
        <v/>
      </c>
      <c r="G27" s="19"/>
      <c r="H27" s="19"/>
    </row>
    <row r="28" spans="1:8" ht="16.149999999999999" thickBot="1">
      <c r="A28" s="19"/>
      <c r="B28" s="51" t="s">
        <v>45</v>
      </c>
      <c r="C28" s="98"/>
      <c r="D28" s="52">
        <f>IFERROR(SUM(D18:D27),"")</f>
        <v>0</v>
      </c>
      <c r="E28" s="123">
        <f>IFERROR(SUM(E18:E27),"")</f>
        <v>0</v>
      </c>
      <c r="F28" s="127" t="str">
        <f>IFERROR(E28/D28,"")</f>
        <v/>
      </c>
      <c r="G28" s="19"/>
      <c r="H28" s="19"/>
    </row>
    <row r="29" spans="1:8" ht="31.9" thickBot="1">
      <c r="A29" s="19"/>
      <c r="B29" s="19"/>
      <c r="C29" s="19"/>
      <c r="D29" s="19"/>
      <c r="E29" s="28" t="s">
        <v>46</v>
      </c>
      <c r="F29" s="125" t="str">
        <f>IFERROR($F$28*1.1,"")</f>
        <v/>
      </c>
      <c r="G29" s="19"/>
      <c r="H29" s="19"/>
    </row>
    <row r="30" spans="1:8">
      <c r="A30" s="19"/>
      <c r="B30" s="19"/>
      <c r="C30" s="19"/>
      <c r="D30" s="19"/>
      <c r="E30" s="19"/>
      <c r="F30" s="19"/>
      <c r="G30" s="19"/>
      <c r="H30" s="19"/>
    </row>
    <row r="31" spans="1:8" ht="15" thickBot="1">
      <c r="A31" s="20"/>
      <c r="B31" s="20"/>
      <c r="C31" s="20"/>
      <c r="D31" s="20"/>
      <c r="E31" s="20"/>
      <c r="F31" s="20"/>
      <c r="G31" s="20"/>
      <c r="H31" s="20"/>
    </row>
    <row r="32" spans="1:8" ht="24" thickBot="1">
      <c r="A32" s="20"/>
      <c r="B32" s="186" t="s">
        <v>40</v>
      </c>
      <c r="C32" s="187"/>
      <c r="D32" s="187"/>
      <c r="E32" s="187"/>
      <c r="F32" s="187"/>
      <c r="G32" s="188"/>
      <c r="H32" s="20"/>
    </row>
    <row r="33" spans="1:8" ht="16.149999999999999" hidden="1" thickBot="1">
      <c r="A33" s="20"/>
      <c r="B33" s="176" t="s">
        <v>20</v>
      </c>
      <c r="C33" s="182"/>
      <c r="D33" s="182"/>
      <c r="E33" s="182"/>
      <c r="F33" s="182"/>
      <c r="G33" s="177"/>
      <c r="H33" s="20"/>
    </row>
    <row r="34" spans="1:8" ht="47.45" thickBot="1">
      <c r="A34" s="20"/>
      <c r="B34" s="25" t="s">
        <v>10</v>
      </c>
      <c r="C34" s="26" t="s">
        <v>39</v>
      </c>
      <c r="D34" s="25" t="s">
        <v>12</v>
      </c>
      <c r="E34" s="26" t="s">
        <v>30</v>
      </c>
      <c r="F34" s="26" t="s">
        <v>31</v>
      </c>
      <c r="G34" s="25" t="s">
        <v>22</v>
      </c>
      <c r="H34" s="20"/>
    </row>
    <row r="35" spans="1:8">
      <c r="A35" s="20"/>
      <c r="B35" s="34"/>
      <c r="C35" s="94"/>
      <c r="D35" s="8"/>
      <c r="E35" s="106"/>
      <c r="F35" s="116" t="str">
        <f>IFERROR(E35/D35, "")</f>
        <v/>
      </c>
      <c r="G35" s="3" t="str" cm="1">
        <f t="array" ref="G35">IFERROR(_xlfn.IFS(ISBLANK(B35),"",AND(F35&lt;$F$58),"Yes"),"No")</f>
        <v/>
      </c>
      <c r="H35" s="20"/>
    </row>
    <row r="36" spans="1:8">
      <c r="A36" s="20"/>
      <c r="B36" s="50"/>
      <c r="C36" s="95"/>
      <c r="D36" s="48"/>
      <c r="E36" s="126"/>
      <c r="F36" s="117" t="str">
        <f t="shared" ref="F36:F44" si="2">IFERROR(E36/D36, "")</f>
        <v/>
      </c>
      <c r="G36" s="4" t="str" cm="1">
        <f t="array" ref="G36">IFERROR(_xlfn.IFS(ISBLANK(B36),"",AND(F36&lt;$F$58),"Yes"),"No")</f>
        <v/>
      </c>
      <c r="H36" s="20"/>
    </row>
    <row r="37" spans="1:8">
      <c r="A37" s="20"/>
      <c r="B37" s="50"/>
      <c r="C37" s="95"/>
      <c r="D37" s="48"/>
      <c r="E37" s="126"/>
      <c r="F37" s="117" t="str">
        <f t="shared" si="2"/>
        <v/>
      </c>
      <c r="G37" s="4" t="str" cm="1">
        <f t="array" ref="G37">IFERROR(_xlfn.IFS(ISBLANK(B37),"",AND(F37&lt;$F$58),"Yes"),"No")</f>
        <v/>
      </c>
      <c r="H37" s="20"/>
    </row>
    <row r="38" spans="1:8">
      <c r="A38" s="20"/>
      <c r="B38" s="50"/>
      <c r="C38" s="95"/>
      <c r="D38" s="48"/>
      <c r="E38" s="126"/>
      <c r="F38" s="117" t="str">
        <f t="shared" si="2"/>
        <v/>
      </c>
      <c r="G38" s="4" t="str" cm="1">
        <f t="array" ref="G38">IFERROR(_xlfn.IFS(ISBLANK(B38),"",AND(F38&lt;$F$58),"Yes"),"No")</f>
        <v/>
      </c>
      <c r="H38" s="20"/>
    </row>
    <row r="39" spans="1:8">
      <c r="A39" s="20"/>
      <c r="B39" s="50"/>
      <c r="C39" s="95"/>
      <c r="D39" s="48"/>
      <c r="E39" s="126"/>
      <c r="F39" s="117" t="str">
        <f t="shared" si="2"/>
        <v/>
      </c>
      <c r="G39" s="4" t="str" cm="1">
        <f t="array" ref="G39">IFERROR(_xlfn.IFS(ISBLANK(B39),"",AND(F39&lt;$F$58),"Yes"),"No")</f>
        <v/>
      </c>
      <c r="H39" s="20"/>
    </row>
    <row r="40" spans="1:8">
      <c r="A40" s="20"/>
      <c r="B40" s="50"/>
      <c r="C40" s="95"/>
      <c r="D40" s="48"/>
      <c r="E40" s="126"/>
      <c r="F40" s="117" t="str">
        <f t="shared" si="2"/>
        <v/>
      </c>
      <c r="G40" s="4" t="str" cm="1">
        <f t="array" ref="G40">IFERROR(_xlfn.IFS(ISBLANK(B40),"",AND(F40&lt;$F$58),"Yes"),"No")</f>
        <v/>
      </c>
      <c r="H40" s="20"/>
    </row>
    <row r="41" spans="1:8">
      <c r="A41" s="20"/>
      <c r="B41" s="35"/>
      <c r="C41" s="96"/>
      <c r="D41" s="9"/>
      <c r="E41" s="107"/>
      <c r="F41" s="117" t="str">
        <f t="shared" si="2"/>
        <v/>
      </c>
      <c r="G41" s="4" t="str" cm="1">
        <f t="array" ref="G41">IFERROR(_xlfn.IFS(ISBLANK(B41),"",AND(F41&lt;$F$58),"Yes"),"No")</f>
        <v/>
      </c>
      <c r="H41" s="20"/>
    </row>
    <row r="42" spans="1:8">
      <c r="A42" s="20"/>
      <c r="B42" s="35"/>
      <c r="C42" s="96"/>
      <c r="D42" s="9"/>
      <c r="E42" s="107"/>
      <c r="F42" s="117" t="str">
        <f t="shared" si="2"/>
        <v/>
      </c>
      <c r="G42" s="4" t="str" cm="1">
        <f t="array" ref="G42">IFERROR(_xlfn.IFS(ISBLANK(B42),"",AND(F42&lt;$F$58),"Yes"),"No")</f>
        <v/>
      </c>
      <c r="H42" s="20"/>
    </row>
    <row r="43" spans="1:8">
      <c r="A43" s="20"/>
      <c r="B43" s="35"/>
      <c r="C43" s="96"/>
      <c r="D43" s="9"/>
      <c r="E43" s="107"/>
      <c r="F43" s="117" t="str">
        <f t="shared" si="2"/>
        <v/>
      </c>
      <c r="G43" s="4" t="str" cm="1">
        <f t="array" ref="G43">IFERROR(_xlfn.IFS(ISBLANK(B43),"",AND(F43&lt;$F$58),"Yes"),"No")</f>
        <v/>
      </c>
      <c r="H43" s="20"/>
    </row>
    <row r="44" spans="1:8" ht="15" thickBot="1">
      <c r="A44" s="20"/>
      <c r="B44" s="36"/>
      <c r="C44" s="97"/>
      <c r="D44" s="10"/>
      <c r="E44" s="108"/>
      <c r="F44" s="118" t="str">
        <f t="shared" si="2"/>
        <v/>
      </c>
      <c r="G44" s="5" t="str" cm="1">
        <f t="array" ref="G44">IFERROR(_xlfn.IFS(ISBLANK(B44),"",AND(F44&lt;$F$58),"Yes"),"No")</f>
        <v/>
      </c>
      <c r="H44" s="20"/>
    </row>
    <row r="45" spans="1:8" ht="16.149999999999999" thickBot="1">
      <c r="A45" s="20"/>
      <c r="B45" s="176" t="s">
        <v>27</v>
      </c>
      <c r="C45" s="182"/>
      <c r="D45" s="182"/>
      <c r="E45" s="182"/>
      <c r="F45" s="177"/>
      <c r="G45" s="20"/>
      <c r="H45" s="20"/>
    </row>
    <row r="46" spans="1:8" ht="47.45" thickBot="1">
      <c r="A46" s="20"/>
      <c r="B46" s="25" t="s">
        <v>10</v>
      </c>
      <c r="C46" s="26" t="s">
        <v>39</v>
      </c>
      <c r="D46" s="25" t="s">
        <v>12</v>
      </c>
      <c r="E46" s="26" t="s">
        <v>30</v>
      </c>
      <c r="F46" s="26" t="s">
        <v>31</v>
      </c>
      <c r="G46" s="20"/>
      <c r="H46" s="20"/>
    </row>
    <row r="47" spans="1:8">
      <c r="A47" s="20"/>
      <c r="B47" s="34"/>
      <c r="C47" s="94"/>
      <c r="D47" s="8"/>
      <c r="E47" s="106"/>
      <c r="F47" s="119" t="str">
        <f>IFERROR(E47/D47, "")</f>
        <v/>
      </c>
      <c r="G47" s="20"/>
      <c r="H47" s="20"/>
    </row>
    <row r="48" spans="1:8">
      <c r="A48" s="20"/>
      <c r="B48" s="50"/>
      <c r="C48" s="95"/>
      <c r="D48" s="48"/>
      <c r="E48" s="126"/>
      <c r="F48" s="120" t="str">
        <f t="shared" ref="F48:F56" si="3">IFERROR(E48/D48, "")</f>
        <v/>
      </c>
      <c r="G48" s="20"/>
      <c r="H48" s="20"/>
    </row>
    <row r="49" spans="1:8">
      <c r="A49" s="20"/>
      <c r="B49" s="50"/>
      <c r="C49" s="95"/>
      <c r="D49" s="48"/>
      <c r="E49" s="126"/>
      <c r="F49" s="120" t="str">
        <f t="shared" si="3"/>
        <v/>
      </c>
      <c r="G49" s="20"/>
      <c r="H49" s="20"/>
    </row>
    <row r="50" spans="1:8">
      <c r="A50" s="20"/>
      <c r="B50" s="50"/>
      <c r="C50" s="95"/>
      <c r="D50" s="48"/>
      <c r="E50" s="126"/>
      <c r="F50" s="120" t="str">
        <f t="shared" si="3"/>
        <v/>
      </c>
      <c r="G50" s="20"/>
      <c r="H50" s="20"/>
    </row>
    <row r="51" spans="1:8">
      <c r="A51" s="20"/>
      <c r="B51" s="50"/>
      <c r="C51" s="95"/>
      <c r="D51" s="48"/>
      <c r="E51" s="126"/>
      <c r="F51" s="120" t="str">
        <f t="shared" si="3"/>
        <v/>
      </c>
      <c r="G51" s="20"/>
      <c r="H51" s="20"/>
    </row>
    <row r="52" spans="1:8">
      <c r="A52" s="20"/>
      <c r="B52" s="50"/>
      <c r="C52" s="95"/>
      <c r="D52" s="48"/>
      <c r="E52" s="126"/>
      <c r="F52" s="120" t="str">
        <f t="shared" si="3"/>
        <v/>
      </c>
      <c r="G52" s="20"/>
      <c r="H52" s="20"/>
    </row>
    <row r="53" spans="1:8">
      <c r="A53" s="20"/>
      <c r="B53" s="35"/>
      <c r="C53" s="96"/>
      <c r="D53" s="9"/>
      <c r="E53" s="107"/>
      <c r="F53" s="120" t="str">
        <f t="shared" si="3"/>
        <v/>
      </c>
      <c r="G53" s="20"/>
      <c r="H53" s="20"/>
    </row>
    <row r="54" spans="1:8">
      <c r="A54" s="20"/>
      <c r="B54" s="35"/>
      <c r="C54" s="96"/>
      <c r="D54" s="9"/>
      <c r="E54" s="107"/>
      <c r="F54" s="120" t="str">
        <f t="shared" si="3"/>
        <v/>
      </c>
      <c r="G54" s="20"/>
      <c r="H54" s="20"/>
    </row>
    <row r="55" spans="1:8">
      <c r="A55" s="20"/>
      <c r="B55" s="35"/>
      <c r="C55" s="96"/>
      <c r="D55" s="9"/>
      <c r="E55" s="107"/>
      <c r="F55" s="120" t="str">
        <f t="shared" si="3"/>
        <v/>
      </c>
      <c r="G55" s="20"/>
      <c r="H55" s="20"/>
    </row>
    <row r="56" spans="1:8" ht="15" thickBot="1">
      <c r="A56" s="20"/>
      <c r="B56" s="36"/>
      <c r="C56" s="97"/>
      <c r="D56" s="10"/>
      <c r="E56" s="108"/>
      <c r="F56" s="121" t="str">
        <f t="shared" si="3"/>
        <v/>
      </c>
      <c r="G56" s="20"/>
      <c r="H56" s="20"/>
    </row>
    <row r="57" spans="1:8" ht="16.149999999999999" thickBot="1">
      <c r="A57" s="20"/>
      <c r="B57" s="51" t="s">
        <v>45</v>
      </c>
      <c r="C57" s="98"/>
      <c r="D57" s="52">
        <f>IFERROR(SUM(D47:D56),"")</f>
        <v>0</v>
      </c>
      <c r="E57" s="123">
        <f>IFERROR(SUM(E47:E56),"")</f>
        <v>0</v>
      </c>
      <c r="F57" s="127" t="str">
        <f>IFERROR(E57/D57,"")</f>
        <v/>
      </c>
      <c r="G57" s="20"/>
      <c r="H57" s="20"/>
    </row>
    <row r="58" spans="1:8" ht="31.9" thickBot="1">
      <c r="A58" s="20"/>
      <c r="B58" s="20"/>
      <c r="C58" s="20"/>
      <c r="D58" s="20"/>
      <c r="E58" s="28" t="s">
        <v>46</v>
      </c>
      <c r="F58" s="125" t="str">
        <f>IFERROR($F$57*1.1,"")</f>
        <v/>
      </c>
      <c r="G58" s="20"/>
      <c r="H58" s="20"/>
    </row>
    <row r="59" spans="1:8">
      <c r="A59" s="20"/>
      <c r="B59" s="20"/>
      <c r="C59" s="20"/>
      <c r="D59" s="20"/>
      <c r="E59" s="20"/>
      <c r="F59" s="20"/>
      <c r="G59" s="20"/>
      <c r="H59" s="20"/>
    </row>
    <row r="60" spans="1:8" ht="15" thickBot="1">
      <c r="A60" s="19"/>
      <c r="B60" s="19"/>
      <c r="C60" s="19"/>
      <c r="D60" s="19"/>
      <c r="E60" s="19"/>
      <c r="F60" s="19"/>
      <c r="G60" s="19"/>
      <c r="H60" s="19"/>
    </row>
    <row r="61" spans="1:8" ht="24" thickBot="1">
      <c r="A61" s="19"/>
      <c r="B61" s="186" t="s">
        <v>41</v>
      </c>
      <c r="C61" s="187"/>
      <c r="D61" s="187"/>
      <c r="E61" s="187"/>
      <c r="F61" s="187"/>
      <c r="G61" s="188"/>
      <c r="H61" s="19"/>
    </row>
    <row r="62" spans="1:8" ht="16.149999999999999" thickBot="1">
      <c r="A62" s="19"/>
      <c r="B62" s="176" t="s">
        <v>20</v>
      </c>
      <c r="C62" s="182"/>
      <c r="D62" s="182"/>
      <c r="E62" s="182"/>
      <c r="F62" s="182"/>
      <c r="G62" s="177"/>
      <c r="H62" s="19"/>
    </row>
    <row r="63" spans="1:8" ht="47.45" thickBot="1">
      <c r="A63" s="19"/>
      <c r="B63" s="25" t="s">
        <v>10</v>
      </c>
      <c r="C63" s="26" t="s">
        <v>39</v>
      </c>
      <c r="D63" s="25" t="s">
        <v>12</v>
      </c>
      <c r="E63" s="26" t="s">
        <v>30</v>
      </c>
      <c r="F63" s="26" t="s">
        <v>31</v>
      </c>
      <c r="G63" s="25" t="s">
        <v>22</v>
      </c>
      <c r="H63" s="19"/>
    </row>
    <row r="64" spans="1:8">
      <c r="A64" s="19"/>
      <c r="B64" s="34"/>
      <c r="C64" s="94"/>
      <c r="D64" s="8"/>
      <c r="E64" s="106"/>
      <c r="F64" s="116" t="str">
        <f>IFERROR(E64/D64, "")</f>
        <v/>
      </c>
      <c r="G64" s="3" t="str" cm="1">
        <f t="array" ref="G64">IFERROR(_xlfn.IFS(ISBLANK(B64),"",AND(F64&lt;$F$87),"Yes"),"No")</f>
        <v/>
      </c>
      <c r="H64" s="19"/>
    </row>
    <row r="65" spans="1:8">
      <c r="A65" s="19"/>
      <c r="B65" s="50"/>
      <c r="C65" s="95"/>
      <c r="D65" s="48"/>
      <c r="E65" s="126"/>
      <c r="F65" s="117" t="str">
        <f t="shared" ref="F65:F73" si="4">IFERROR(E65/D65, "")</f>
        <v/>
      </c>
      <c r="G65" s="4" t="str" cm="1">
        <f t="array" ref="G65">IFERROR(_xlfn.IFS(ISBLANK(B65),"",AND(F65&lt;$F$87),"Yes"),"No")</f>
        <v/>
      </c>
      <c r="H65" s="19"/>
    </row>
    <row r="66" spans="1:8">
      <c r="A66" s="19"/>
      <c r="B66" s="50"/>
      <c r="C66" s="95"/>
      <c r="D66" s="48"/>
      <c r="E66" s="126"/>
      <c r="F66" s="117" t="str">
        <f t="shared" si="4"/>
        <v/>
      </c>
      <c r="G66" s="4" t="str" cm="1">
        <f t="array" ref="G66">IFERROR(_xlfn.IFS(ISBLANK(B66),"",AND(F66&lt;$F$87),"Yes"),"No")</f>
        <v/>
      </c>
      <c r="H66" s="19"/>
    </row>
    <row r="67" spans="1:8">
      <c r="A67" s="19"/>
      <c r="B67" s="50"/>
      <c r="C67" s="95"/>
      <c r="D67" s="48"/>
      <c r="E67" s="126"/>
      <c r="F67" s="117" t="str">
        <f t="shared" si="4"/>
        <v/>
      </c>
      <c r="G67" s="4" t="str" cm="1">
        <f t="array" ref="G67">IFERROR(_xlfn.IFS(ISBLANK(B67),"",AND(F67&lt;$F$87),"Yes"),"No")</f>
        <v/>
      </c>
      <c r="H67" s="19"/>
    </row>
    <row r="68" spans="1:8">
      <c r="A68" s="19"/>
      <c r="B68" s="50"/>
      <c r="C68" s="95"/>
      <c r="D68" s="48"/>
      <c r="E68" s="126"/>
      <c r="F68" s="117" t="str">
        <f t="shared" si="4"/>
        <v/>
      </c>
      <c r="G68" s="4" t="str" cm="1">
        <f t="array" ref="G68">IFERROR(_xlfn.IFS(ISBLANK(B68),"",AND(F68&lt;$F$87),"Yes"),"No")</f>
        <v/>
      </c>
      <c r="H68" s="19"/>
    </row>
    <row r="69" spans="1:8">
      <c r="A69" s="19"/>
      <c r="B69" s="50"/>
      <c r="C69" s="95"/>
      <c r="D69" s="48"/>
      <c r="E69" s="126"/>
      <c r="F69" s="117" t="str">
        <f t="shared" si="4"/>
        <v/>
      </c>
      <c r="G69" s="4" t="str" cm="1">
        <f t="array" ref="G69">IFERROR(_xlfn.IFS(ISBLANK(B69),"",AND(F69&lt;$F$87),"Yes"),"No")</f>
        <v/>
      </c>
      <c r="H69" s="19"/>
    </row>
    <row r="70" spans="1:8">
      <c r="A70" s="19"/>
      <c r="B70" s="35"/>
      <c r="C70" s="96"/>
      <c r="D70" s="9"/>
      <c r="E70" s="107"/>
      <c r="F70" s="117" t="str">
        <f t="shared" si="4"/>
        <v/>
      </c>
      <c r="G70" s="4" t="str" cm="1">
        <f t="array" ref="G70">IFERROR(_xlfn.IFS(ISBLANK(B70),"",AND(F70&lt;$F$87),"Yes"),"No")</f>
        <v/>
      </c>
      <c r="H70" s="19"/>
    </row>
    <row r="71" spans="1:8">
      <c r="A71" s="19"/>
      <c r="B71" s="35"/>
      <c r="C71" s="96"/>
      <c r="D71" s="9"/>
      <c r="E71" s="107"/>
      <c r="F71" s="117" t="str">
        <f t="shared" si="4"/>
        <v/>
      </c>
      <c r="G71" s="4" t="str" cm="1">
        <f t="array" ref="G71">IFERROR(_xlfn.IFS(ISBLANK(B71),"",AND(F71&lt;$F$87),"Yes"),"No")</f>
        <v/>
      </c>
      <c r="H71" s="19"/>
    </row>
    <row r="72" spans="1:8">
      <c r="A72" s="19"/>
      <c r="B72" s="35"/>
      <c r="C72" s="96"/>
      <c r="D72" s="9"/>
      <c r="E72" s="107"/>
      <c r="F72" s="117" t="str">
        <f t="shared" si="4"/>
        <v/>
      </c>
      <c r="G72" s="4" t="str" cm="1">
        <f t="array" ref="G72">IFERROR(_xlfn.IFS(ISBLANK(B72),"",AND(F72&lt;$F$87),"Yes"),"No")</f>
        <v/>
      </c>
      <c r="H72" s="19"/>
    </row>
    <row r="73" spans="1:8" ht="15" thickBot="1">
      <c r="A73" s="19"/>
      <c r="B73" s="36"/>
      <c r="C73" s="97"/>
      <c r="D73" s="10"/>
      <c r="E73" s="108"/>
      <c r="F73" s="118" t="str">
        <f t="shared" si="4"/>
        <v/>
      </c>
      <c r="G73" s="5" t="str" cm="1">
        <f t="array" ref="G73">IFERROR(_xlfn.IFS(ISBLANK(B73),"",AND(F73&lt;$F$87),"Yes"),"No")</f>
        <v/>
      </c>
      <c r="H73" s="19"/>
    </row>
    <row r="74" spans="1:8" ht="16.149999999999999" thickBot="1">
      <c r="A74" s="19"/>
      <c r="B74" s="176" t="s">
        <v>27</v>
      </c>
      <c r="C74" s="182"/>
      <c r="D74" s="182"/>
      <c r="E74" s="182"/>
      <c r="F74" s="177"/>
      <c r="G74" s="19"/>
      <c r="H74" s="19"/>
    </row>
    <row r="75" spans="1:8" ht="47.45" thickBot="1">
      <c r="A75" s="19"/>
      <c r="B75" s="25" t="s">
        <v>10</v>
      </c>
      <c r="C75" s="26" t="s">
        <v>39</v>
      </c>
      <c r="D75" s="25" t="s">
        <v>12</v>
      </c>
      <c r="E75" s="26" t="s">
        <v>30</v>
      </c>
      <c r="F75" s="26" t="s">
        <v>31</v>
      </c>
      <c r="G75" s="19"/>
      <c r="H75" s="19"/>
    </row>
    <row r="76" spans="1:8">
      <c r="A76" s="19"/>
      <c r="B76" s="34"/>
      <c r="C76" s="94"/>
      <c r="D76" s="8"/>
      <c r="E76" s="106"/>
      <c r="F76" s="119" t="str">
        <f>IFERROR(E76/D76, "")</f>
        <v/>
      </c>
      <c r="G76" s="19"/>
      <c r="H76" s="19"/>
    </row>
    <row r="77" spans="1:8">
      <c r="A77" s="19"/>
      <c r="B77" s="50"/>
      <c r="C77" s="95"/>
      <c r="D77" s="48"/>
      <c r="E77" s="126"/>
      <c r="F77" s="120" t="str">
        <f t="shared" ref="F77:F85" si="5">IFERROR(E77/D77, "")</f>
        <v/>
      </c>
      <c r="G77" s="19"/>
      <c r="H77" s="19"/>
    </row>
    <row r="78" spans="1:8">
      <c r="A78" s="19"/>
      <c r="B78" s="50"/>
      <c r="C78" s="95"/>
      <c r="D78" s="48"/>
      <c r="E78" s="126"/>
      <c r="F78" s="120" t="str">
        <f t="shared" si="5"/>
        <v/>
      </c>
      <c r="G78" s="19"/>
      <c r="H78" s="19"/>
    </row>
    <row r="79" spans="1:8" hidden="1">
      <c r="A79" s="19"/>
      <c r="B79" s="50"/>
      <c r="C79" s="95"/>
      <c r="D79" s="48"/>
      <c r="E79" s="126"/>
      <c r="F79" s="120" t="str">
        <f t="shared" si="5"/>
        <v/>
      </c>
      <c r="G79" s="19"/>
      <c r="H79" s="19"/>
    </row>
    <row r="80" spans="1:8">
      <c r="A80" s="19"/>
      <c r="B80" s="50"/>
      <c r="C80" s="95"/>
      <c r="D80" s="48"/>
      <c r="E80" s="126"/>
      <c r="F80" s="120" t="str">
        <f t="shared" si="5"/>
        <v/>
      </c>
      <c r="G80" s="19"/>
      <c r="H80" s="19"/>
    </row>
    <row r="81" spans="1:8">
      <c r="A81" s="19"/>
      <c r="B81" s="50"/>
      <c r="C81" s="95"/>
      <c r="D81" s="48"/>
      <c r="E81" s="126"/>
      <c r="F81" s="120" t="str">
        <f t="shared" si="5"/>
        <v/>
      </c>
      <c r="G81" s="19"/>
      <c r="H81" s="19"/>
    </row>
    <row r="82" spans="1:8">
      <c r="A82" s="19"/>
      <c r="B82" s="35"/>
      <c r="C82" s="96"/>
      <c r="D82" s="9"/>
      <c r="E82" s="107"/>
      <c r="F82" s="120" t="str">
        <f t="shared" si="5"/>
        <v/>
      </c>
      <c r="G82" s="19"/>
      <c r="H82" s="19"/>
    </row>
    <row r="83" spans="1:8">
      <c r="A83" s="19"/>
      <c r="B83" s="35"/>
      <c r="C83" s="96"/>
      <c r="D83" s="9"/>
      <c r="E83" s="107"/>
      <c r="F83" s="120" t="str">
        <f t="shared" si="5"/>
        <v/>
      </c>
      <c r="G83" s="19"/>
      <c r="H83" s="19"/>
    </row>
    <row r="84" spans="1:8">
      <c r="A84" s="19"/>
      <c r="B84" s="35"/>
      <c r="C84" s="96"/>
      <c r="D84" s="9"/>
      <c r="E84" s="107"/>
      <c r="F84" s="120" t="str">
        <f t="shared" si="5"/>
        <v/>
      </c>
      <c r="G84" s="19"/>
      <c r="H84" s="19"/>
    </row>
    <row r="85" spans="1:8" ht="15" thickBot="1">
      <c r="A85" s="19"/>
      <c r="B85" s="36"/>
      <c r="C85" s="97"/>
      <c r="D85" s="10"/>
      <c r="E85" s="108"/>
      <c r="F85" s="121" t="str">
        <f t="shared" si="5"/>
        <v/>
      </c>
      <c r="G85" s="19"/>
      <c r="H85" s="19"/>
    </row>
    <row r="86" spans="1:8" ht="16.149999999999999" thickBot="1">
      <c r="A86" s="19"/>
      <c r="B86" s="51" t="s">
        <v>45</v>
      </c>
      <c r="C86" s="98"/>
      <c r="D86" s="52">
        <f>IFERROR(SUM(D76:D85),"")</f>
        <v>0</v>
      </c>
      <c r="E86" s="123">
        <f>IFERROR(SUM(E76:E85),"")</f>
        <v>0</v>
      </c>
      <c r="F86" s="127" t="str">
        <f>IFERROR(E86/D86,"")</f>
        <v/>
      </c>
      <c r="G86" s="19"/>
      <c r="H86" s="19"/>
    </row>
    <row r="87" spans="1:8" ht="31.9" thickBot="1">
      <c r="A87" s="19"/>
      <c r="B87" s="19"/>
      <c r="C87" s="19"/>
      <c r="D87" s="19"/>
      <c r="E87" s="28" t="s">
        <v>46</v>
      </c>
      <c r="F87" s="125" t="str">
        <f>IFERROR($F$86*1.1,"")</f>
        <v/>
      </c>
      <c r="G87" s="19"/>
      <c r="H87" s="19"/>
    </row>
    <row r="88" spans="1:8">
      <c r="A88" s="19"/>
      <c r="B88" s="19"/>
      <c r="C88" s="19"/>
      <c r="D88" s="19"/>
      <c r="E88" s="19"/>
      <c r="F88" s="19"/>
      <c r="G88" s="19"/>
      <c r="H88" s="19"/>
    </row>
  </sheetData>
  <sheetProtection sheet="1" objects="1" scenarios="1"/>
  <mergeCells count="9">
    <mergeCell ref="B45:F45"/>
    <mergeCell ref="B61:G61"/>
    <mergeCell ref="B62:G62"/>
    <mergeCell ref="B74:F74"/>
    <mergeCell ref="B3:G3"/>
    <mergeCell ref="B32:G32"/>
    <mergeCell ref="B33:G33"/>
    <mergeCell ref="B4:G4"/>
    <mergeCell ref="B16:F16"/>
  </mergeCells>
  <conditionalFormatting sqref="G6:G15">
    <cfRule type="containsText" dxfId="5" priority="5" operator="containsText" text="Yes">
      <formula>NOT(ISERROR(SEARCH("Yes",G6)))</formula>
    </cfRule>
    <cfRule type="containsText" dxfId="4" priority="6" operator="containsText" text="No">
      <formula>NOT(ISERROR(SEARCH("No",G6)))</formula>
    </cfRule>
  </conditionalFormatting>
  <conditionalFormatting sqref="G35:G44">
    <cfRule type="containsText" dxfId="3" priority="3" operator="containsText" text="Yes">
      <formula>NOT(ISERROR(SEARCH("Yes",G35)))</formula>
    </cfRule>
    <cfRule type="containsText" dxfId="2" priority="4" operator="containsText" text="No">
      <formula>NOT(ISERROR(SEARCH("No",G35)))</formula>
    </cfRule>
  </conditionalFormatting>
  <conditionalFormatting sqref="G64:G73">
    <cfRule type="containsText" dxfId="1" priority="1" operator="containsText" text="Yes">
      <formula>NOT(ISERROR(SEARCH("Yes",G64)))</formula>
    </cfRule>
    <cfRule type="containsText" dxfId="0" priority="2" operator="containsText" text="No">
      <formula>NOT(ISERROR(SEARCH("No",G64)))</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20F1217E4FD554D9ABE7B9E5AEFF52A" ma:contentTypeVersion="18" ma:contentTypeDescription="Create a new document." ma:contentTypeScope="" ma:versionID="7d9fb4d8fbf8bd3bce57bd8c6fa9df84">
  <xsd:schema xmlns:xsd="http://www.w3.org/2001/XMLSchema" xmlns:xs="http://www.w3.org/2001/XMLSchema" xmlns:p="http://schemas.microsoft.com/office/2006/metadata/properties" xmlns:ns1="http://schemas.microsoft.com/sharepoint/v3" xmlns:ns2="d31159bb-9521-4a35-bf8e-e407f01568c7" xmlns:ns3="e9704c02-dfb4-43e9-baff-18004c96e1cb" targetNamespace="http://schemas.microsoft.com/office/2006/metadata/properties" ma:root="true" ma:fieldsID="1c5474c761e03335cc6dd830f01c232d" ns1:_="" ns2:_="" ns3:_="">
    <xsd:import namespace="http://schemas.microsoft.com/sharepoint/v3"/>
    <xsd:import namespace="d31159bb-9521-4a35-bf8e-e407f01568c7"/>
    <xsd:import namespace="e9704c02-dfb4-43e9-baff-18004c96e1cb"/>
    <xsd:element name="properties">
      <xsd:complexType>
        <xsd:sequence>
          <xsd:element name="documentManagement">
            <xsd:complexType>
              <xsd:all>
                <xsd:element ref="ns2:MediaServiceMetadata" minOccurs="0"/>
                <xsd:element ref="ns2:MediaServiceFastMetadata" minOccurs="0"/>
                <xsd:element ref="ns1:_ip_UnifiedCompliancePolicyProperties" minOccurs="0"/>
                <xsd:element ref="ns1:_ip_UnifiedCompliancePolicyUIAction"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31159bb-9521-4a35-bf8e-e407f01568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0b405ef0-1b2e-414d-886f-c62305e7680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9704c02-dfb4-43e9-baff-18004c96e1cb"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3ada459c-d7b9-4e59-b4b0-e483d267e517}" ma:internalName="TaxCatchAll" ma:showField="CatchAllData" ma:web="e9704c02-dfb4-43e9-baff-18004c96e1c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e9704c02-dfb4-43e9-baff-18004c96e1cb" xsi:nil="true"/>
    <_ip_UnifiedCompliancePolicyProperties xmlns="http://schemas.microsoft.com/sharepoint/v3" xsi:nil="true"/>
    <lcf76f155ced4ddcb4097134ff3c332f xmlns="d31159bb-9521-4a35-bf8e-e407f01568c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2173D86-256C-464F-9067-9FF78A38FC95}"/>
</file>

<file path=customXml/itemProps2.xml><?xml version="1.0" encoding="utf-8"?>
<ds:datastoreItem xmlns:ds="http://schemas.openxmlformats.org/officeDocument/2006/customXml" ds:itemID="{B05931BB-2B85-46AF-B7AF-42EB34A5EE6C}"/>
</file>

<file path=customXml/itemProps3.xml><?xml version="1.0" encoding="utf-8"?>
<ds:datastoreItem xmlns:ds="http://schemas.openxmlformats.org/officeDocument/2006/customXml" ds:itemID="{B3F8F7AD-F42B-4944-ACF0-B175FCA2620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O'Donoghue, Niamh</dc:creator>
  <cp:keywords/>
  <dc:description/>
  <cp:lastModifiedBy/>
  <cp:revision/>
  <dcterms:created xsi:type="dcterms:W3CDTF">2024-08-19T19:41:40Z</dcterms:created>
  <dcterms:modified xsi:type="dcterms:W3CDTF">2024-10-15T20:03:33Z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0x010100D20F1217E4FD554D9ABE7B9E5AEFF52A</vt:lpwstr>
  </property>
  <property fmtid="{D5CDD505-2E9C-101B-9397-08002B2CF9AE}" pid="3" name="MediaServiceImageTags">
    <vt:lpwstr/>
  </property>
</Properties>
</file>