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Kate.Connizzo\Downloads\"/>
    </mc:Choice>
  </mc:AlternateContent>
  <xr:revisionPtr revIDLastSave="0" documentId="13_ncr:1_{1AB80FD4-2DE2-44D8-9E81-B33C51D2CD2F}" xr6:coauthVersionLast="47" xr6:coauthVersionMax="47" xr10:uidLastSave="{00000000-0000-0000-0000-000000000000}"/>
  <bookViews>
    <workbookView xWindow="0" yWindow="480" windowWidth="19200" windowHeight="9720" xr2:uid="{00000000-000D-0000-FFFF-FFFF00000000}"/>
  </bookViews>
  <sheets>
    <sheet name="SignaturePage" sheetId="7" r:id="rId1"/>
    <sheet name="Est_FY26_Extraord" sheetId="3" r:id="rId2"/>
    <sheet name="Est_FY26_Aid proj; State share" sheetId="9" r:id="rId3"/>
    <sheet name="Est_FY26_Mainstream_Data" sheetId="12" r:id="rId4"/>
    <sheet name="codes" sheetId="11" r:id="rId5"/>
    <sheet name="CBG_File" sheetId="10" r:id="rId6"/>
  </sheets>
  <definedNames>
    <definedName name="_xlnm._FilterDatabase" localSheetId="1" hidden="1">Est_FY26_Extraord!$V$1:$V$3</definedName>
    <definedName name="_xlnm.Print_Area" localSheetId="1">Est_FY26_Extraord!$A$1:$R$29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2" l="1"/>
  <c r="U4" i="3"/>
  <c r="O7" i="10"/>
  <c r="N7" i="10"/>
  <c r="M7" i="10"/>
  <c r="L7" i="10"/>
  <c r="K7" i="10"/>
  <c r="O69" i="10"/>
  <c r="N69" i="10"/>
  <c r="N13" i="10" s="1"/>
  <c r="O15" i="10"/>
  <c r="M69" i="10" l="1"/>
  <c r="M13" i="10" s="1"/>
  <c r="O13" i="10"/>
  <c r="U3" i="3" l="1"/>
  <c r="R7" i="3" l="1"/>
  <c r="T7" i="3" s="1"/>
  <c r="L13" i="10"/>
  <c r="K13" i="10"/>
  <c r="J13" i="10"/>
  <c r="L69" i="10"/>
  <c r="J69" i="10" s="1"/>
  <c r="K69" i="10"/>
  <c r="F13" i="10"/>
  <c r="F69" i="10"/>
  <c r="G69" i="10"/>
  <c r="H69" i="10"/>
  <c r="H13" i="10" s="1"/>
  <c r="H1" i="12" l="1"/>
  <c r="D1" i="12"/>
  <c r="H1" i="9"/>
  <c r="D1" i="9"/>
  <c r="R8" i="3" l="1"/>
  <c r="D4" i="3" l="1"/>
  <c r="D3" i="3"/>
  <c r="R75" i="3"/>
  <c r="T75" i="3" s="1"/>
  <c r="X74" i="3"/>
  <c r="R74" i="3"/>
  <c r="T74" i="3" s="1"/>
  <c r="R73" i="3"/>
  <c r="T73" i="3" s="1"/>
  <c r="Y72" i="3"/>
  <c r="X72" i="3"/>
  <c r="U72" i="3"/>
  <c r="V72" i="3" s="1"/>
  <c r="AA72" i="3" s="1"/>
  <c r="T72" i="3"/>
  <c r="Z72" i="3" s="1"/>
  <c r="R72" i="3"/>
  <c r="X71" i="3"/>
  <c r="U71" i="3"/>
  <c r="AB71" i="3" s="1"/>
  <c r="T71" i="3"/>
  <c r="R71" i="3"/>
  <c r="R70" i="3"/>
  <c r="T70" i="3" s="1"/>
  <c r="Z69" i="3"/>
  <c r="U69" i="3"/>
  <c r="R69" i="3"/>
  <c r="T69" i="3" s="1"/>
  <c r="T68" i="3"/>
  <c r="Y68" i="3" s="1"/>
  <c r="R68" i="3"/>
  <c r="Y67" i="3"/>
  <c r="X67" i="3"/>
  <c r="T67" i="3"/>
  <c r="R67" i="3"/>
  <c r="Z66" i="3"/>
  <c r="X66" i="3"/>
  <c r="R66" i="3"/>
  <c r="T66" i="3" s="1"/>
  <c r="R65" i="3"/>
  <c r="T65" i="3" s="1"/>
  <c r="Y65" i="3" s="1"/>
  <c r="Y64" i="3"/>
  <c r="X64" i="3"/>
  <c r="U64" i="3"/>
  <c r="AD64" i="3" s="1"/>
  <c r="T64" i="3"/>
  <c r="Z64" i="3" s="1"/>
  <c r="R64" i="3"/>
  <c r="X63" i="3"/>
  <c r="T63" i="3"/>
  <c r="R63" i="3"/>
  <c r="R62" i="3"/>
  <c r="T62" i="3" s="1"/>
  <c r="Z61" i="3"/>
  <c r="R61" i="3"/>
  <c r="T61" i="3" s="1"/>
  <c r="Z60" i="3"/>
  <c r="Y60" i="3"/>
  <c r="U60" i="3"/>
  <c r="T60" i="3"/>
  <c r="R60" i="3"/>
  <c r="Y59" i="3"/>
  <c r="X59" i="3"/>
  <c r="R59" i="3"/>
  <c r="T59" i="3" s="1"/>
  <c r="Z58" i="3"/>
  <c r="X58" i="3"/>
  <c r="R58" i="3"/>
  <c r="T58" i="3" s="1"/>
  <c r="Z57" i="3"/>
  <c r="Y57" i="3"/>
  <c r="R57" i="3"/>
  <c r="T57" i="3" s="1"/>
  <c r="Z56" i="3"/>
  <c r="Y56" i="3"/>
  <c r="X56" i="3"/>
  <c r="U56" i="3"/>
  <c r="AD56" i="3" s="1"/>
  <c r="T56" i="3"/>
  <c r="R56" i="3"/>
  <c r="T55" i="3"/>
  <c r="R55" i="3"/>
  <c r="T54" i="3"/>
  <c r="R54" i="3"/>
  <c r="Z53" i="3"/>
  <c r="R53" i="3"/>
  <c r="T53" i="3" s="1"/>
  <c r="T52" i="3"/>
  <c r="Y52" i="3" s="1"/>
  <c r="R52" i="3"/>
  <c r="R51" i="3"/>
  <c r="T51" i="3" s="1"/>
  <c r="T50" i="3"/>
  <c r="Z50" i="3" s="1"/>
  <c r="R50" i="3"/>
  <c r="R49" i="3"/>
  <c r="T49" i="3" s="1"/>
  <c r="Z48" i="3"/>
  <c r="Y48" i="3"/>
  <c r="X48" i="3"/>
  <c r="U48" i="3"/>
  <c r="AC48" i="3" s="1"/>
  <c r="T48" i="3"/>
  <c r="R48" i="3"/>
  <c r="T47" i="3"/>
  <c r="R47" i="3"/>
  <c r="R46" i="3"/>
  <c r="T46" i="3" s="1"/>
  <c r="Z45" i="3"/>
  <c r="U45" i="3"/>
  <c r="AC45" i="3" s="1"/>
  <c r="R45" i="3"/>
  <c r="T45" i="3" s="1"/>
  <c r="Z44" i="3"/>
  <c r="Y44" i="3"/>
  <c r="T44" i="3"/>
  <c r="R44" i="3"/>
  <c r="R43" i="3"/>
  <c r="T43" i="3" s="1"/>
  <c r="R42" i="3"/>
  <c r="T42" i="3" s="1"/>
  <c r="R41" i="3"/>
  <c r="T41" i="3" s="1"/>
  <c r="Z40" i="3"/>
  <c r="Y40" i="3"/>
  <c r="X40" i="3"/>
  <c r="U40" i="3"/>
  <c r="AC40" i="3" s="1"/>
  <c r="T40" i="3"/>
  <c r="R40" i="3"/>
  <c r="Y39" i="3"/>
  <c r="X39" i="3"/>
  <c r="U39" i="3"/>
  <c r="AC39" i="3" s="1"/>
  <c r="T39" i="3"/>
  <c r="Z39" i="3" s="1"/>
  <c r="R39" i="3"/>
  <c r="R38" i="3"/>
  <c r="T38" i="3" s="1"/>
  <c r="R37" i="3"/>
  <c r="T37" i="3" s="1"/>
  <c r="U37" i="3" s="1"/>
  <c r="Z36" i="3"/>
  <c r="Y36" i="3"/>
  <c r="U36" i="3"/>
  <c r="T36" i="3"/>
  <c r="R36" i="3"/>
  <c r="T35" i="3"/>
  <c r="Y35" i="3" s="1"/>
  <c r="R35" i="3"/>
  <c r="R34" i="3"/>
  <c r="T34" i="3" s="1"/>
  <c r="R33" i="3"/>
  <c r="T33" i="3" s="1"/>
  <c r="T32" i="3"/>
  <c r="R32" i="3"/>
  <c r="R31" i="3"/>
  <c r="T31" i="3" s="1"/>
  <c r="R30" i="3"/>
  <c r="T30" i="3" s="1"/>
  <c r="AD29" i="3"/>
  <c r="U29" i="3"/>
  <c r="AC29" i="3" s="1"/>
  <c r="R29" i="3"/>
  <c r="T29" i="3" s="1"/>
  <c r="Y28" i="3"/>
  <c r="U28" i="3"/>
  <c r="AF28" i="3" s="1"/>
  <c r="AG28" i="3" s="1"/>
  <c r="R28" i="3"/>
  <c r="T28" i="3" s="1"/>
  <c r="T27" i="3"/>
  <c r="R27" i="3"/>
  <c r="T26" i="3"/>
  <c r="X26" i="3" s="1"/>
  <c r="R26" i="3"/>
  <c r="R25" i="3"/>
  <c r="T25" i="3" s="1"/>
  <c r="R24" i="3"/>
  <c r="T24" i="3" s="1"/>
  <c r="AF23" i="3"/>
  <c r="AG23" i="3" s="1"/>
  <c r="AC23" i="3"/>
  <c r="Z23" i="3"/>
  <c r="X23" i="3"/>
  <c r="U23" i="3"/>
  <c r="R23" i="3"/>
  <c r="T23" i="3" s="1"/>
  <c r="T22" i="3"/>
  <c r="U22" i="3" s="1"/>
  <c r="AF22" i="3" s="1"/>
  <c r="AG22" i="3" s="1"/>
  <c r="R22" i="3"/>
  <c r="R21" i="3"/>
  <c r="T21" i="3" s="1"/>
  <c r="Y21" i="3" s="1"/>
  <c r="Z20" i="3"/>
  <c r="X20" i="3"/>
  <c r="R20" i="3"/>
  <c r="T20" i="3" s="1"/>
  <c r="Y20" i="3" s="1"/>
  <c r="AD19" i="3"/>
  <c r="AC19" i="3"/>
  <c r="AB19" i="3"/>
  <c r="Y19" i="3"/>
  <c r="U19" i="3"/>
  <c r="AF19" i="3" s="1"/>
  <c r="AG19" i="3" s="1"/>
  <c r="T19" i="3"/>
  <c r="R19" i="3"/>
  <c r="R18" i="3"/>
  <c r="T18" i="3" s="1"/>
  <c r="R17" i="3"/>
  <c r="T17" i="3" s="1"/>
  <c r="T16" i="3"/>
  <c r="Z16" i="3" s="1"/>
  <c r="R16" i="3"/>
  <c r="Z15" i="3"/>
  <c r="Y15" i="3"/>
  <c r="X15" i="3"/>
  <c r="R15" i="3"/>
  <c r="T15" i="3" s="1"/>
  <c r="Z14" i="3"/>
  <c r="Y14" i="3"/>
  <c r="T14" i="3"/>
  <c r="U14" i="3" s="1"/>
  <c r="AF14" i="3" s="1"/>
  <c r="AG14" i="3" s="1"/>
  <c r="R14" i="3"/>
  <c r="R13" i="3"/>
  <c r="T13" i="3" s="1"/>
  <c r="R12" i="3"/>
  <c r="T12" i="3" s="1"/>
  <c r="Y12" i="3" s="1"/>
  <c r="Z11" i="3"/>
  <c r="Y11" i="3"/>
  <c r="T11" i="3"/>
  <c r="X11" i="3" s="1"/>
  <c r="R11" i="3"/>
  <c r="R10" i="3"/>
  <c r="T10" i="3" s="1"/>
  <c r="R9" i="3"/>
  <c r="T9" i="3" s="1"/>
  <c r="T8" i="3"/>
  <c r="U7" i="3"/>
  <c r="AB7" i="3" s="1"/>
  <c r="L15" i="10"/>
  <c r="G13" i="10"/>
  <c r="AC72" i="3" l="1"/>
  <c r="AF48" i="3"/>
  <c r="AG48" i="3" s="1"/>
  <c r="AD48" i="3"/>
  <c r="AB22" i="3"/>
  <c r="V64" i="3"/>
  <c r="AA64" i="3" s="1"/>
  <c r="AB28" i="3"/>
  <c r="AB14" i="3"/>
  <c r="X7" i="3"/>
  <c r="Y7" i="3"/>
  <c r="AF37" i="3"/>
  <c r="AG37" i="3" s="1"/>
  <c r="AB37" i="3"/>
  <c r="AD37" i="3"/>
  <c r="AC37" i="3"/>
  <c r="V37" i="3"/>
  <c r="U42" i="3"/>
  <c r="Y42" i="3"/>
  <c r="Z42" i="3"/>
  <c r="X42" i="3"/>
  <c r="X8" i="3"/>
  <c r="U8" i="3"/>
  <c r="Z8" i="3"/>
  <c r="Y8" i="3"/>
  <c r="Z46" i="3"/>
  <c r="Y46" i="3"/>
  <c r="U46" i="3"/>
  <c r="X46" i="3"/>
  <c r="Z18" i="3"/>
  <c r="Y18" i="3"/>
  <c r="X18" i="3"/>
  <c r="U18" i="3"/>
  <c r="U75" i="3"/>
  <c r="Z75" i="3"/>
  <c r="X75" i="3"/>
  <c r="Y75" i="3"/>
  <c r="Z51" i="3"/>
  <c r="Y51" i="3"/>
  <c r="U51" i="3"/>
  <c r="X51" i="3"/>
  <c r="Z38" i="3"/>
  <c r="Y38" i="3"/>
  <c r="U38" i="3"/>
  <c r="X38" i="3"/>
  <c r="Y9" i="3"/>
  <c r="U9" i="3"/>
  <c r="Z9" i="3"/>
  <c r="X9" i="3"/>
  <c r="Z10" i="3"/>
  <c r="Y10" i="3"/>
  <c r="X10" i="3"/>
  <c r="U10" i="3"/>
  <c r="X24" i="3"/>
  <c r="U24" i="3"/>
  <c r="Z24" i="3"/>
  <c r="Y24" i="3"/>
  <c r="Z31" i="3"/>
  <c r="X31" i="3"/>
  <c r="Y31" i="3"/>
  <c r="U31" i="3"/>
  <c r="Y17" i="3"/>
  <c r="X17" i="3"/>
  <c r="U17" i="3"/>
  <c r="Z17" i="3"/>
  <c r="Y25" i="3"/>
  <c r="X25" i="3"/>
  <c r="U25" i="3"/>
  <c r="Z25" i="3"/>
  <c r="AF36" i="3"/>
  <c r="AG36" i="3" s="1"/>
  <c r="AD36" i="3"/>
  <c r="AB36" i="3"/>
  <c r="AF69" i="3"/>
  <c r="AG69" i="3" s="1"/>
  <c r="AB69" i="3"/>
  <c r="AC69" i="3"/>
  <c r="X33" i="3"/>
  <c r="Y33" i="3"/>
  <c r="U49" i="3"/>
  <c r="X49" i="3"/>
  <c r="Z49" i="3"/>
  <c r="Z55" i="3"/>
  <c r="Y55" i="3"/>
  <c r="Z27" i="3"/>
  <c r="X27" i="3"/>
  <c r="U33" i="3"/>
  <c r="U55" i="3"/>
  <c r="X21" i="3"/>
  <c r="AD22" i="3"/>
  <c r="V22" i="3"/>
  <c r="AA22" i="3" s="1"/>
  <c r="AC22" i="3"/>
  <c r="U27" i="3"/>
  <c r="Y30" i="3"/>
  <c r="U30" i="3"/>
  <c r="U32" i="3"/>
  <c r="Z47" i="3"/>
  <c r="Y47" i="3"/>
  <c r="X47" i="3"/>
  <c r="U47" i="3"/>
  <c r="X55" i="3"/>
  <c r="U68" i="3"/>
  <c r="X12" i="3"/>
  <c r="Z19" i="3"/>
  <c r="X19" i="3"/>
  <c r="Z28" i="3"/>
  <c r="X29" i="3"/>
  <c r="Z29" i="3"/>
  <c r="Y29" i="3"/>
  <c r="X32" i="3"/>
  <c r="AC36" i="3"/>
  <c r="AD39" i="3"/>
  <c r="V39" i="3"/>
  <c r="AF39" i="3"/>
  <c r="AG39" i="3" s="1"/>
  <c r="U41" i="3"/>
  <c r="X41" i="3"/>
  <c r="Y41" i="3"/>
  <c r="V48" i="3"/>
  <c r="AA48" i="3" s="1"/>
  <c r="AE48" i="3" s="1"/>
  <c r="Y49" i="3"/>
  <c r="U59" i="3"/>
  <c r="Z59" i="3"/>
  <c r="AF60" i="3"/>
  <c r="AG60" i="3" s="1"/>
  <c r="AD60" i="3"/>
  <c r="V60" i="3"/>
  <c r="AA60" i="3" s="1"/>
  <c r="AC60" i="3"/>
  <c r="AB64" i="3"/>
  <c r="AF64" i="3"/>
  <c r="AG64" i="3" s="1"/>
  <c r="AC64" i="3"/>
  <c r="U67" i="3"/>
  <c r="Z67" i="3"/>
  <c r="AD69" i="3"/>
  <c r="AB72" i="3"/>
  <c r="AF72" i="3"/>
  <c r="AG72" i="3" s="1"/>
  <c r="AD72" i="3"/>
  <c r="AE72" i="3" s="1"/>
  <c r="X16" i="3"/>
  <c r="U16" i="3"/>
  <c r="U21" i="3"/>
  <c r="Z21" i="3"/>
  <c r="Z43" i="3"/>
  <c r="Y43" i="3"/>
  <c r="X43" i="3"/>
  <c r="U50" i="3"/>
  <c r="Y50" i="3"/>
  <c r="X50" i="3"/>
  <c r="U13" i="3"/>
  <c r="Z13" i="3"/>
  <c r="Y16" i="3"/>
  <c r="Z54" i="3"/>
  <c r="Y54" i="3"/>
  <c r="U54" i="3"/>
  <c r="U73" i="3"/>
  <c r="X73" i="3"/>
  <c r="Y73" i="3"/>
  <c r="Z12" i="3"/>
  <c r="AD23" i="3"/>
  <c r="V23" i="3"/>
  <c r="AA23" i="3" s="1"/>
  <c r="AB23" i="3"/>
  <c r="AD28" i="3"/>
  <c r="AC28" i="3"/>
  <c r="AB40" i="3"/>
  <c r="AF40" i="3"/>
  <c r="AG40" i="3" s="1"/>
  <c r="AD40" i="3"/>
  <c r="Z70" i="3"/>
  <c r="Y70" i="3"/>
  <c r="X70" i="3"/>
  <c r="U70" i="3"/>
  <c r="AD71" i="3"/>
  <c r="V71" i="3"/>
  <c r="AF71" i="3"/>
  <c r="AG71" i="3" s="1"/>
  <c r="AC71" i="3"/>
  <c r="Z73" i="3"/>
  <c r="V28" i="3"/>
  <c r="AA28" i="3" s="1"/>
  <c r="Z30" i="3"/>
  <c r="Z32" i="3"/>
  <c r="V40" i="3"/>
  <c r="AA40" i="3" s="1"/>
  <c r="AF45" i="3"/>
  <c r="AG45" i="3" s="1"/>
  <c r="AB45" i="3"/>
  <c r="AD45" i="3"/>
  <c r="AC56" i="3"/>
  <c r="Z62" i="3"/>
  <c r="Y62" i="3"/>
  <c r="X62" i="3"/>
  <c r="U62" i="3"/>
  <c r="U66" i="3"/>
  <c r="Y66" i="3"/>
  <c r="Z26" i="3"/>
  <c r="Y26" i="3"/>
  <c r="Z35" i="3"/>
  <c r="X35" i="3"/>
  <c r="U35" i="3"/>
  <c r="V7" i="3"/>
  <c r="Z7" i="3" s="1"/>
  <c r="U12" i="3"/>
  <c r="U26" i="3"/>
  <c r="U34" i="3"/>
  <c r="Y34" i="3"/>
  <c r="Z34" i="3"/>
  <c r="X34" i="3"/>
  <c r="V36" i="3"/>
  <c r="AA36" i="3" s="1"/>
  <c r="U43" i="3"/>
  <c r="U65" i="3"/>
  <c r="X65" i="3"/>
  <c r="Z65" i="3"/>
  <c r="V69" i="3"/>
  <c r="AA69" i="3" s="1"/>
  <c r="X68" i="3"/>
  <c r="X13" i="3"/>
  <c r="AD14" i="3"/>
  <c r="V14" i="3"/>
  <c r="AA14" i="3" s="1"/>
  <c r="AC14" i="3"/>
  <c r="X22" i="3"/>
  <c r="AF29" i="3"/>
  <c r="AG29" i="3" s="1"/>
  <c r="AB29" i="3"/>
  <c r="V29" i="3"/>
  <c r="X30" i="3"/>
  <c r="Y32" i="3"/>
  <c r="Z33" i="3"/>
  <c r="Y37" i="3"/>
  <c r="X37" i="3"/>
  <c r="Z37" i="3"/>
  <c r="X52" i="3"/>
  <c r="U52" i="3"/>
  <c r="X54" i="3"/>
  <c r="AE64" i="3"/>
  <c r="Z68" i="3"/>
  <c r="AC7" i="3"/>
  <c r="AD7" i="3" s="1"/>
  <c r="U11" i="3"/>
  <c r="Y13" i="3"/>
  <c r="V19" i="3"/>
  <c r="AA19" i="3" s="1"/>
  <c r="AE19" i="3" s="1"/>
  <c r="Y22" i="3"/>
  <c r="Y27" i="3"/>
  <c r="T76" i="3"/>
  <c r="X14" i="3"/>
  <c r="U15" i="3"/>
  <c r="U20" i="3"/>
  <c r="Z22" i="3"/>
  <c r="Y23" i="3"/>
  <c r="X28" i="3"/>
  <c r="AB39" i="3"/>
  <c r="Z41" i="3"/>
  <c r="V45" i="3"/>
  <c r="Z52" i="3"/>
  <c r="AF56" i="3"/>
  <c r="AG56" i="3" s="1"/>
  <c r="AB60" i="3"/>
  <c r="U74" i="3"/>
  <c r="Y74" i="3"/>
  <c r="Z74" i="3"/>
  <c r="X44" i="3"/>
  <c r="Y53" i="3"/>
  <c r="X53" i="3"/>
  <c r="AB56" i="3"/>
  <c r="Y61" i="3"/>
  <c r="X61" i="3"/>
  <c r="Z63" i="3"/>
  <c r="Y63" i="3"/>
  <c r="X36" i="3"/>
  <c r="W40" i="3"/>
  <c r="U44" i="3"/>
  <c r="Y45" i="3"/>
  <c r="X45" i="3"/>
  <c r="AB48" i="3"/>
  <c r="U53" i="3"/>
  <c r="V56" i="3"/>
  <c r="AA56" i="3" s="1"/>
  <c r="AE56" i="3" s="1"/>
  <c r="U57" i="3"/>
  <c r="X57" i="3"/>
  <c r="U58" i="3"/>
  <c r="Y58" i="3"/>
  <c r="X60" i="3"/>
  <c r="W60" i="3"/>
  <c r="U61" i="3"/>
  <c r="U63" i="3"/>
  <c r="Y69" i="3"/>
  <c r="X69" i="3"/>
  <c r="Z71" i="3"/>
  <c r="Y71" i="3"/>
  <c r="W64" i="3"/>
  <c r="W72" i="3"/>
  <c r="W69" i="3" l="1"/>
  <c r="W36" i="3"/>
  <c r="W19" i="3"/>
  <c r="W14" i="3"/>
  <c r="W48" i="3"/>
  <c r="Z76" i="3"/>
  <c r="W7" i="3"/>
  <c r="AE22" i="3"/>
  <c r="AE36" i="3"/>
  <c r="AE69" i="3"/>
  <c r="AE28" i="3"/>
  <c r="AE23" i="3"/>
  <c r="AD59" i="3"/>
  <c r="V59" i="3"/>
  <c r="AC59" i="3"/>
  <c r="AF59" i="3"/>
  <c r="AG59" i="3" s="1"/>
  <c r="AB59" i="3"/>
  <c r="AC38" i="3"/>
  <c r="AB38" i="3"/>
  <c r="AD38" i="3"/>
  <c r="V38" i="3"/>
  <c r="AF38" i="3"/>
  <c r="AG38" i="3" s="1"/>
  <c r="AF61" i="3"/>
  <c r="AG61" i="3" s="1"/>
  <c r="AB61" i="3"/>
  <c r="AD61" i="3"/>
  <c r="V61" i="3"/>
  <c r="AC61" i="3"/>
  <c r="AF53" i="3"/>
  <c r="AG53" i="3" s="1"/>
  <c r="AB53" i="3"/>
  <c r="AC53" i="3"/>
  <c r="AD53" i="3"/>
  <c r="V53" i="3"/>
  <c r="AD43" i="3"/>
  <c r="V43" i="3"/>
  <c r="AF43" i="3"/>
  <c r="AG43" i="3" s="1"/>
  <c r="AC43" i="3"/>
  <c r="AB43" i="3"/>
  <c r="AA7" i="3"/>
  <c r="AA39" i="3"/>
  <c r="AE39" i="3" s="1"/>
  <c r="W39" i="3"/>
  <c r="AF25" i="3"/>
  <c r="AG25" i="3" s="1"/>
  <c r="AD25" i="3"/>
  <c r="V25" i="3"/>
  <c r="AC25" i="3"/>
  <c r="AB25" i="3"/>
  <c r="AD31" i="3"/>
  <c r="V31" i="3"/>
  <c r="AB31" i="3"/>
  <c r="AC31" i="3"/>
  <c r="AF31" i="3"/>
  <c r="AG31" i="3" s="1"/>
  <c r="AD42" i="3"/>
  <c r="V42" i="3"/>
  <c r="AC42" i="3"/>
  <c r="AF42" i="3"/>
  <c r="AG42" i="3" s="1"/>
  <c r="AB42" i="3"/>
  <c r="AD35" i="3"/>
  <c r="V35" i="3"/>
  <c r="AF35" i="3"/>
  <c r="AG35" i="3" s="1"/>
  <c r="AC35" i="3"/>
  <c r="AB35" i="3"/>
  <c r="AF68" i="3"/>
  <c r="AG68" i="3" s="1"/>
  <c r="AD68" i="3"/>
  <c r="V68" i="3"/>
  <c r="AB68" i="3"/>
  <c r="AC68" i="3"/>
  <c r="V32" i="3"/>
  <c r="AF32" i="3"/>
  <c r="AG32" i="3" s="1"/>
  <c r="AC32" i="3"/>
  <c r="AB32" i="3"/>
  <c r="AD32" i="3"/>
  <c r="AA37" i="3"/>
  <c r="AE37" i="3" s="1"/>
  <c r="W37" i="3"/>
  <c r="AF24" i="3"/>
  <c r="AG24" i="3" s="1"/>
  <c r="AC24" i="3"/>
  <c r="V24" i="3"/>
  <c r="AD24" i="3"/>
  <c r="AB24" i="3"/>
  <c r="AB20" i="3"/>
  <c r="AF20" i="3"/>
  <c r="AG20" i="3" s="1"/>
  <c r="AD20" i="3"/>
  <c r="AC20" i="3"/>
  <c r="V20" i="3"/>
  <c r="AD66" i="3"/>
  <c r="V66" i="3"/>
  <c r="AC66" i="3"/>
  <c r="AB66" i="3"/>
  <c r="AF66" i="3"/>
  <c r="AG66" i="3" s="1"/>
  <c r="W28" i="3"/>
  <c r="AF8" i="3"/>
  <c r="AG8" i="3" s="1"/>
  <c r="AC8" i="3"/>
  <c r="AD8" i="3"/>
  <c r="AB8" i="3"/>
  <c r="V8" i="3"/>
  <c r="AE14" i="3"/>
  <c r="AF62" i="3"/>
  <c r="AG62" i="3" s="1"/>
  <c r="AC62" i="3"/>
  <c r="V62" i="3"/>
  <c r="AD62" i="3"/>
  <c r="AB62" i="3"/>
  <c r="AE40" i="3"/>
  <c r="AA71" i="3"/>
  <c r="AE71" i="3" s="1"/>
  <c r="W71" i="3"/>
  <c r="AC13" i="3"/>
  <c r="AB13" i="3"/>
  <c r="AD13" i="3"/>
  <c r="V13" i="3"/>
  <c r="AF13" i="3"/>
  <c r="AG13" i="3" s="1"/>
  <c r="AE60" i="3"/>
  <c r="W23" i="3"/>
  <c r="AC30" i="3"/>
  <c r="AF30" i="3"/>
  <c r="AG30" i="3" s="1"/>
  <c r="V30" i="3"/>
  <c r="AB30" i="3"/>
  <c r="AD30" i="3"/>
  <c r="AD55" i="3"/>
  <c r="V55" i="3"/>
  <c r="AB55" i="3"/>
  <c r="AF55" i="3"/>
  <c r="AG55" i="3" s="1"/>
  <c r="AC55" i="3"/>
  <c r="AB10" i="3"/>
  <c r="V10" i="3"/>
  <c r="AD10" i="3"/>
  <c r="AF10" i="3"/>
  <c r="AG10" i="3" s="1"/>
  <c r="AC10" i="3"/>
  <c r="AD9" i="3"/>
  <c r="V9" i="3"/>
  <c r="AF9" i="3"/>
  <c r="AG9" i="3" s="1"/>
  <c r="AC9" i="3"/>
  <c r="AB9" i="3"/>
  <c r="AD75" i="3"/>
  <c r="V75" i="3"/>
  <c r="AC75" i="3"/>
  <c r="AF75" i="3"/>
  <c r="AG75" i="3" s="1"/>
  <c r="AB75" i="3"/>
  <c r="AC21" i="3"/>
  <c r="AB21" i="3"/>
  <c r="AD21" i="3"/>
  <c r="V21" i="3"/>
  <c r="AF21" i="3"/>
  <c r="AG21" i="3" s="1"/>
  <c r="W22" i="3"/>
  <c r="AB33" i="3"/>
  <c r="AF33" i="3"/>
  <c r="AG33" i="3" s="1"/>
  <c r="AC33" i="3"/>
  <c r="AD33" i="3"/>
  <c r="V33" i="3"/>
  <c r="AC49" i="3"/>
  <c r="AB49" i="3"/>
  <c r="AF49" i="3"/>
  <c r="AG49" i="3" s="1"/>
  <c r="AD49" i="3"/>
  <c r="V49" i="3"/>
  <c r="AD51" i="3"/>
  <c r="V51" i="3"/>
  <c r="AF51" i="3"/>
  <c r="AG51" i="3" s="1"/>
  <c r="AC51" i="3"/>
  <c r="AB51" i="3"/>
  <c r="AC46" i="3"/>
  <c r="AD46" i="3"/>
  <c r="AB46" i="3"/>
  <c r="V46" i="3"/>
  <c r="AF46" i="3"/>
  <c r="AG46" i="3" s="1"/>
  <c r="AC57" i="3"/>
  <c r="AB57" i="3"/>
  <c r="AF57" i="3"/>
  <c r="AG57" i="3" s="1"/>
  <c r="AD57" i="3"/>
  <c r="V57" i="3"/>
  <c r="AF11" i="3"/>
  <c r="AG11" i="3" s="1"/>
  <c r="V11" i="3"/>
  <c r="AD11" i="3"/>
  <c r="AC11" i="3"/>
  <c r="AB11" i="3"/>
  <c r="AD63" i="3"/>
  <c r="V63" i="3"/>
  <c r="AB63" i="3"/>
  <c r="AF63" i="3"/>
  <c r="AG63" i="3" s="1"/>
  <c r="AC63" i="3"/>
  <c r="AB12" i="3"/>
  <c r="AD12" i="3"/>
  <c r="AC12" i="3"/>
  <c r="V12" i="3"/>
  <c r="AF12" i="3"/>
  <c r="AG12" i="3" s="1"/>
  <c r="AD58" i="3"/>
  <c r="V58" i="3"/>
  <c r="AC58" i="3"/>
  <c r="AB58" i="3"/>
  <c r="AF58" i="3"/>
  <c r="AG58" i="3" s="1"/>
  <c r="AF44" i="3"/>
  <c r="AG44" i="3" s="1"/>
  <c r="AC44" i="3"/>
  <c r="V44" i="3"/>
  <c r="AD44" i="3"/>
  <c r="AB44" i="3"/>
  <c r="AA45" i="3"/>
  <c r="AE45" i="3" s="1"/>
  <c r="W45" i="3"/>
  <c r="AD15" i="3"/>
  <c r="V15" i="3"/>
  <c r="AB15" i="3"/>
  <c r="AF15" i="3"/>
  <c r="AG15" i="3" s="1"/>
  <c r="AC15" i="3"/>
  <c r="AF52" i="3"/>
  <c r="AG52" i="3" s="1"/>
  <c r="V52" i="3"/>
  <c r="AD52" i="3"/>
  <c r="AC52" i="3"/>
  <c r="AB52" i="3"/>
  <c r="AD74" i="3"/>
  <c r="V74" i="3"/>
  <c r="AC74" i="3"/>
  <c r="AB74" i="3"/>
  <c r="AF74" i="3"/>
  <c r="AG74" i="3" s="1"/>
  <c r="AA29" i="3"/>
  <c r="AE29" i="3" s="1"/>
  <c r="W29" i="3"/>
  <c r="AC65" i="3"/>
  <c r="AB65" i="3"/>
  <c r="AF65" i="3"/>
  <c r="AG65" i="3" s="1"/>
  <c r="AD65" i="3"/>
  <c r="V65" i="3"/>
  <c r="AD34" i="3"/>
  <c r="V34" i="3"/>
  <c r="AC34" i="3"/>
  <c r="AF34" i="3"/>
  <c r="AG34" i="3" s="1"/>
  <c r="AB34" i="3"/>
  <c r="AF70" i="3"/>
  <c r="AG70" i="3" s="1"/>
  <c r="AC70" i="3"/>
  <c r="AD70" i="3"/>
  <c r="AB70" i="3"/>
  <c r="V70" i="3"/>
  <c r="AC73" i="3"/>
  <c r="AB73" i="3"/>
  <c r="AF73" i="3"/>
  <c r="AG73" i="3" s="1"/>
  <c r="AD73" i="3"/>
  <c r="V73" i="3"/>
  <c r="AF16" i="3"/>
  <c r="AG16" i="3" s="1"/>
  <c r="AC16" i="3"/>
  <c r="AB16" i="3"/>
  <c r="AD16" i="3"/>
  <c r="V16" i="3"/>
  <c r="AD67" i="3"/>
  <c r="V67" i="3"/>
  <c r="AC67" i="3"/>
  <c r="AB67" i="3"/>
  <c r="AF67" i="3"/>
  <c r="AG67" i="3" s="1"/>
  <c r="AD47" i="3"/>
  <c r="V47" i="3"/>
  <c r="AF47" i="3"/>
  <c r="AG47" i="3" s="1"/>
  <c r="AC47" i="3"/>
  <c r="AB47" i="3"/>
  <c r="AF27" i="3"/>
  <c r="AG27" i="3" s="1"/>
  <c r="AD27" i="3"/>
  <c r="AB27" i="3"/>
  <c r="AC27" i="3"/>
  <c r="V27" i="3"/>
  <c r="AF17" i="3"/>
  <c r="AG17" i="3" s="1"/>
  <c r="AD17" i="3"/>
  <c r="V17" i="3"/>
  <c r="AC17" i="3"/>
  <c r="AB17" i="3"/>
  <c r="AB18" i="3"/>
  <c r="AC18" i="3"/>
  <c r="AF18" i="3"/>
  <c r="AG18" i="3" s="1"/>
  <c r="V18" i="3"/>
  <c r="AD18" i="3"/>
  <c r="W56" i="3"/>
  <c r="AF26" i="3"/>
  <c r="AG26" i="3" s="1"/>
  <c r="AD26" i="3"/>
  <c r="AC26" i="3"/>
  <c r="AB26" i="3"/>
  <c r="V26" i="3"/>
  <c r="AC54" i="3"/>
  <c r="AD54" i="3"/>
  <c r="AF54" i="3"/>
  <c r="AG54" i="3" s="1"/>
  <c r="AB54" i="3"/>
  <c r="V54" i="3"/>
  <c r="AD50" i="3"/>
  <c r="V50" i="3"/>
  <c r="AC50" i="3"/>
  <c r="AB50" i="3"/>
  <c r="AF50" i="3"/>
  <c r="AG50" i="3" s="1"/>
  <c r="AC41" i="3"/>
  <c r="AB41" i="3"/>
  <c r="AF41" i="3"/>
  <c r="AG41" i="3" s="1"/>
  <c r="AD41" i="3"/>
  <c r="V41" i="3"/>
  <c r="V76" i="3" l="1"/>
  <c r="AA55" i="3"/>
  <c r="AE55" i="3" s="1"/>
  <c r="W55" i="3"/>
  <c r="AA20" i="3"/>
  <c r="AE20" i="3" s="1"/>
  <c r="W20" i="3"/>
  <c r="AA33" i="3"/>
  <c r="AE33" i="3" s="1"/>
  <c r="W33" i="3"/>
  <c r="AA10" i="3"/>
  <c r="AE10" i="3" s="1"/>
  <c r="W10" i="3"/>
  <c r="AA62" i="3"/>
  <c r="AE62" i="3" s="1"/>
  <c r="W62" i="3"/>
  <c r="AA35" i="3"/>
  <c r="AE35" i="3" s="1"/>
  <c r="W35" i="3"/>
  <c r="AA41" i="3"/>
  <c r="AE41" i="3" s="1"/>
  <c r="W41" i="3"/>
  <c r="AA50" i="3"/>
  <c r="AE50" i="3" s="1"/>
  <c r="W50" i="3"/>
  <c r="AA70" i="3"/>
  <c r="AE70" i="3" s="1"/>
  <c r="W70" i="3"/>
  <c r="AA34" i="3"/>
  <c r="AE34" i="3" s="1"/>
  <c r="W34" i="3"/>
  <c r="AA51" i="3"/>
  <c r="AE51" i="3" s="1"/>
  <c r="W51" i="3"/>
  <c r="AA30" i="3"/>
  <c r="AE30" i="3" s="1"/>
  <c r="W30" i="3"/>
  <c r="AA67" i="3"/>
  <c r="AE67" i="3" s="1"/>
  <c r="W67" i="3"/>
  <c r="AA63" i="3"/>
  <c r="AE63" i="3" s="1"/>
  <c r="W63" i="3"/>
  <c r="AA66" i="3"/>
  <c r="AE66" i="3" s="1"/>
  <c r="W66" i="3"/>
  <c r="AA18" i="3"/>
  <c r="AE18" i="3" s="1"/>
  <c r="W18" i="3"/>
  <c r="AA15" i="3"/>
  <c r="AE15" i="3" s="1"/>
  <c r="W15" i="3"/>
  <c r="AA26" i="3"/>
  <c r="AE26" i="3" s="1"/>
  <c r="W26" i="3"/>
  <c r="AA44" i="3"/>
  <c r="AE44" i="3" s="1"/>
  <c r="W44" i="3"/>
  <c r="AA24" i="3"/>
  <c r="AE24" i="3" s="1"/>
  <c r="W24" i="3"/>
  <c r="AA25" i="3"/>
  <c r="AE25" i="3" s="1"/>
  <c r="W25" i="3"/>
  <c r="AA13" i="3"/>
  <c r="AE13" i="3" s="1"/>
  <c r="W13" i="3"/>
  <c r="AA47" i="3"/>
  <c r="AE47" i="3" s="1"/>
  <c r="W47" i="3"/>
  <c r="AA52" i="3"/>
  <c r="AE52" i="3" s="1"/>
  <c r="W52" i="3"/>
  <c r="AA11" i="3"/>
  <c r="AE11" i="3" s="1"/>
  <c r="W11" i="3"/>
  <c r="AA46" i="3"/>
  <c r="AE46" i="3" s="1"/>
  <c r="W46" i="3"/>
  <c r="AA68" i="3"/>
  <c r="AE68" i="3" s="1"/>
  <c r="W68" i="3"/>
  <c r="AA31" i="3"/>
  <c r="AE31" i="3" s="1"/>
  <c r="W31" i="3"/>
  <c r="AA54" i="3"/>
  <c r="AE54" i="3" s="1"/>
  <c r="W54" i="3"/>
  <c r="AA65" i="3"/>
  <c r="AE65" i="3" s="1"/>
  <c r="W65" i="3"/>
  <c r="W58" i="3"/>
  <c r="AA58" i="3"/>
  <c r="AE58" i="3" s="1"/>
  <c r="AA49" i="3"/>
  <c r="AE49" i="3" s="1"/>
  <c r="W49" i="3"/>
  <c r="AA9" i="3"/>
  <c r="AE9" i="3" s="1"/>
  <c r="W9" i="3"/>
  <c r="AA17" i="3"/>
  <c r="AE17" i="3" s="1"/>
  <c r="W17" i="3"/>
  <c r="AA74" i="3"/>
  <c r="AE74" i="3" s="1"/>
  <c r="W74" i="3"/>
  <c r="AA75" i="3"/>
  <c r="AE75" i="3" s="1"/>
  <c r="W75" i="3"/>
  <c r="AA16" i="3"/>
  <c r="AE16" i="3" s="1"/>
  <c r="W16" i="3"/>
  <c r="AA27" i="3"/>
  <c r="AE27" i="3" s="1"/>
  <c r="W27" i="3"/>
  <c r="AA43" i="3"/>
  <c r="AE43" i="3" s="1"/>
  <c r="W43" i="3"/>
  <c r="AA61" i="3"/>
  <c r="AE61" i="3" s="1"/>
  <c r="W61" i="3"/>
  <c r="AA73" i="3"/>
  <c r="AE73" i="3" s="1"/>
  <c r="W73" i="3"/>
  <c r="AA57" i="3"/>
  <c r="AE57" i="3" s="1"/>
  <c r="W57" i="3"/>
  <c r="AA8" i="3"/>
  <c r="AE8" i="3" s="1"/>
  <c r="W8" i="3"/>
  <c r="W76" i="3" s="1"/>
  <c r="AA53" i="3"/>
  <c r="AE53" i="3" s="1"/>
  <c r="W53" i="3"/>
  <c r="AA42" i="3"/>
  <c r="AE42" i="3" s="1"/>
  <c r="W42" i="3"/>
  <c r="AE7" i="3"/>
  <c r="AF7" i="3" s="1"/>
  <c r="AG7" i="3" s="1"/>
  <c r="AA59" i="3"/>
  <c r="AE59" i="3" s="1"/>
  <c r="W59" i="3"/>
  <c r="AA12" i="3"/>
  <c r="AE12" i="3" s="1"/>
  <c r="W12" i="3"/>
  <c r="AA21" i="3"/>
  <c r="AE21" i="3" s="1"/>
  <c r="W21" i="3"/>
  <c r="AA32" i="3"/>
  <c r="AE32" i="3" s="1"/>
  <c r="W32" i="3"/>
  <c r="AA38" i="3"/>
  <c r="AE38" i="3" s="1"/>
  <c r="W38" i="3"/>
  <c r="AF76" i="3" l="1"/>
  <c r="Q3" i="3" s="1"/>
  <c r="AA76" i="3"/>
  <c r="AG7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Perry, Jennifer</author>
  </authors>
  <commentList>
    <comment ref="Z6" authorId="0" shapeId="0" xr:uid="{0D5720D4-2B05-40B6-938D-242A1E436CB1}">
      <text>
        <r>
          <rPr>
            <b/>
            <sz val="9"/>
            <color indexed="81"/>
            <rFont val="Tahoma"/>
            <family val="2"/>
          </rPr>
          <t>Perry, Jennifer:</t>
        </r>
        <r>
          <rPr>
            <sz val="9"/>
            <color indexed="81"/>
            <rFont val="Tahoma"/>
            <family val="2"/>
          </rPr>
          <t xml:space="preserve">
95% of total SU/SD extraordinary
</t>
        </r>
      </text>
    </comment>
    <comment ref="AB6" authorId="0" shapeId="0" xr:uid="{DE76BBE7-158C-4CA8-B461-0482A7F7F384}">
      <text>
        <r>
          <rPr>
            <b/>
            <sz val="9"/>
            <color indexed="81"/>
            <rFont val="Tahoma"/>
            <family val="2"/>
          </rPr>
          <t>Perry, Jennifer:</t>
        </r>
        <r>
          <rPr>
            <sz val="9"/>
            <color indexed="81"/>
            <rFont val="Tahoma"/>
            <family val="2"/>
          </rPr>
          <t xml:space="preserve">
(\\302-fs.vsms.state.vt.us)(M:)\Excel\FY202x\FY2x CBG and ExtOrd Calculator Field, path in CBG_file sheet
</t>
        </r>
      </text>
    </comment>
  </commentList>
</comments>
</file>

<file path=xl/sharedStrings.xml><?xml version="1.0" encoding="utf-8"?>
<sst xmlns="http://schemas.openxmlformats.org/spreadsheetml/2006/main" count="1038" uniqueCount="974">
  <si>
    <t>FY26 ACT 173 SPECIAL EDUCATION PLAN</t>
  </si>
  <si>
    <t>Section B - Supervisory Union\District Signature Page</t>
  </si>
  <si>
    <t>Compliance with 16 V.S.A. $2950 § 2967 and § 2969 c and d</t>
  </si>
  <si>
    <t xml:space="preserve">Supervisory Union/District: </t>
  </si>
  <si>
    <t xml:space="preserve">SU/SD No.: </t>
  </si>
  <si>
    <t xml:space="preserve">The Agency of Education, to complete a statutory aid projection, federal reporting, and updates to State-Place Maintstream rates, requests that each supervisory union/district provide information regarding anticipated special education expenditures and FTEs for the following school year for the supervisory union/supervisory district and its member districts. 
The completed packet is due back to the Agency by November 15th.  </t>
  </si>
  <si>
    <t>included in this submission</t>
  </si>
  <si>
    <t>Signature Page</t>
  </si>
  <si>
    <t>Est Extraordinary Cost Detail</t>
  </si>
  <si>
    <t>Special Education Personnel Survey, Section D</t>
  </si>
  <si>
    <t>**New Est FY26 Aid Projection; State Share</t>
  </si>
  <si>
    <t>**New Est FY26 Main Stream Data</t>
  </si>
  <si>
    <t>The contact person at the supervisory union/district responsible for answering questions about this document is:</t>
  </si>
  <si>
    <t xml:space="preserve">Name of Contact Person: </t>
  </si>
  <si>
    <t>Phone #</t>
  </si>
  <si>
    <t xml:space="preserve"> </t>
  </si>
  <si>
    <t>I certify that the information included in this Act 173 Special Education Plan is as accurate as possible.  It reflects our best estimates of the services needed for extraordinary costs of special education students, costs of providing those service(s), aid projection and current special educator list.</t>
  </si>
  <si>
    <t>Signature of Superintendent:</t>
  </si>
  <si>
    <t>Date:</t>
  </si>
  <si>
    <t>Section B - Part 3-Extraordinary Cost Detail</t>
  </si>
  <si>
    <t>No</t>
  </si>
  <si>
    <t>02 - HofH</t>
  </si>
  <si>
    <t>SU/SD:</t>
  </si>
  <si>
    <t>Pick Your SU</t>
  </si>
  <si>
    <t>Written and excess cost agreements require secretarial notice within 5 business days.</t>
  </si>
  <si>
    <t>Census</t>
  </si>
  <si>
    <t>SU/SD#:</t>
  </si>
  <si>
    <t>total eligible cost</t>
  </si>
  <si>
    <t>Current year threshold</t>
  </si>
  <si>
    <t>Grant</t>
  </si>
  <si>
    <t>PAYEE</t>
  </si>
  <si>
    <t>Current year CBG</t>
  </si>
  <si>
    <t>FY25 CBG test SEER</t>
  </si>
  <si>
    <t>Total</t>
  </si>
  <si>
    <t>If applicable, only independent school costs</t>
  </si>
  <si>
    <t>to show breakdown</t>
  </si>
  <si>
    <t>Test 1</t>
  </si>
  <si>
    <t>Test 2</t>
  </si>
  <si>
    <t>MIN($W7,$Z7)</t>
  </si>
  <si>
    <t>SU/SD</t>
  </si>
  <si>
    <t>Student ID / Permnumber</t>
  </si>
  <si>
    <t>Student Name</t>
  </si>
  <si>
    <t>Student Date of Birth</t>
  </si>
  <si>
    <t>Student Town of Residence</t>
  </si>
  <si>
    <t>Primary Disability Category</t>
  </si>
  <si>
    <t>Residential Placement (Y or N)</t>
  </si>
  <si>
    <t>Placement Location</t>
  </si>
  <si>
    <t>School Placement Name (Where is cost incurred)</t>
  </si>
  <si>
    <t>Special Education Tuition</t>
  </si>
  <si>
    <t>Written Agreement Costs (Therapuetic Schools)</t>
  </si>
  <si>
    <t xml:space="preserve">Excess Cost Agreements (Independent Schools) </t>
  </si>
  <si>
    <t>Specialized Equipment</t>
  </si>
  <si>
    <t>Other specialized instruction costs</t>
  </si>
  <si>
    <t>Related Services</t>
  </si>
  <si>
    <t>Transportation</t>
  </si>
  <si>
    <t>SU/SD Total Cost</t>
  </si>
  <si>
    <t>District Para Costs</t>
  </si>
  <si>
    <t>Indvidiual Student Cost/Total Cost</t>
  </si>
  <si>
    <t>Extraordinary Threshold/Less Base</t>
  </si>
  <si>
    <t>Excess Expenditures/SU/SD eligible extraordinary</t>
  </si>
  <si>
    <t>District Eligible Extraordinary</t>
  </si>
  <si>
    <t>SU/SD%</t>
  </si>
  <si>
    <t>District%</t>
  </si>
  <si>
    <t>Excess at 95% (Payment
95% of R)</t>
  </si>
  <si>
    <t>Test 1 total Excess Expenditures ®</t>
  </si>
  <si>
    <t>Base Year SU Base amt CBG</t>
  </si>
  <si>
    <t>Step 1 Excess Exp minus CBG</t>
  </si>
  <si>
    <t>Step 2 60% of CBG (column X)</t>
  </si>
  <si>
    <t>Lesser of Test 1 or Test 2 (columns W and Z)</t>
  </si>
  <si>
    <t>Total Extraordinary Earned</t>
  </si>
  <si>
    <t>Dec 15 payment</t>
  </si>
  <si>
    <t>Feb 15 payment</t>
  </si>
  <si>
    <t>May 15 payment</t>
  </si>
  <si>
    <t>September 15 payment</t>
  </si>
  <si>
    <t>Totals</t>
  </si>
  <si>
    <t>Supervisory Union/District Name:</t>
  </si>
  <si>
    <t>SU/SD #</t>
  </si>
  <si>
    <t>16 V.S.A. § 2967 Aid Projection</t>
  </si>
  <si>
    <t>(a) On or before December 15, the Secretary shall publish an estimate, by each supervisory union, of its anticipated State</t>
  </si>
  <si>
    <t xml:space="preserve"> special education funding under this chapter for the ensuing school year.</t>
  </si>
  <si>
    <t>(b) As used in this section, State special education funding shall include:</t>
  </si>
  <si>
    <t>(1) funds eligible for grants and reimbursements under sections 2961 and 2962 of this title;</t>
  </si>
  <si>
    <t>(2) funds for services for persons who are visually impaired;</t>
  </si>
  <si>
    <t>(3) funds for persons who are deaf or hard of hearing;</t>
  </si>
  <si>
    <t>(4) funds for the interdisciplinary team program;</t>
  </si>
  <si>
    <t>(5) funds expended for training and programs to meet the needs of students with emotional</t>
  </si>
  <si>
    <t xml:space="preserve"> or behavioral challenges under subsection 2969(c) of this title</t>
  </si>
  <si>
    <t>(6) funds expended for training under subsection 2969(d) of this title</t>
  </si>
  <si>
    <t>To assist the Agency of Education in preparing and publishing the required special education projection, please respond</t>
  </si>
  <si>
    <t xml:space="preserve">to the requests below reporting on the expected costs for your supervisory union/districts for each program listed in the </t>
  </si>
  <si>
    <t>upcoming year. Costs are not an assumption of funding, costs are needed to allocate funding.</t>
  </si>
  <si>
    <t>A. Visually Impaired</t>
  </si>
  <si>
    <t>Please report expected costs for services for persons who are visually impaired</t>
  </si>
  <si>
    <t>B. Deaf Hard of Hearing</t>
  </si>
  <si>
    <t>Please report expected costs for services for persons who are deaf and hard of hearing</t>
  </si>
  <si>
    <t>C. Interdisciplinary Team (I-team)</t>
  </si>
  <si>
    <t>Please report expected costs for the interdisciplinary team program to your supervisory union/school districts</t>
  </si>
  <si>
    <t>D. Regional Specialists</t>
  </si>
  <si>
    <t>Please report expected costs for regional specialists in multiple disabilities</t>
  </si>
  <si>
    <t>E. Emotional or Behavioral Challenges (BEST)</t>
  </si>
  <si>
    <t xml:space="preserve">Please report expected costs for BEST related training and programs to meet the needs of students with </t>
  </si>
  <si>
    <t>emotional behavioral problems</t>
  </si>
  <si>
    <t>F. Training (ACT 230)</t>
  </si>
  <si>
    <t>Please report expected costs for Act 230 related training</t>
  </si>
  <si>
    <t>16 V.S.A. § 2950 State-placed Students</t>
  </si>
  <si>
    <t>(a) Supervisory union reimbursement. The supervisory union in which there is a school district responsible for educating a State</t>
  </si>
  <si>
    <t xml:space="preserve"> -placed student under section 1075 of this title may claim and the Secretary shall reimburse 100 percent of all special education</t>
  </si>
  <si>
    <t xml:space="preserve"> costs for the student, including costs for mainstream services. </t>
  </si>
  <si>
    <t xml:space="preserve">Please respond to the below including early childhood special education (ECSE) and PK-12 costs or counts.  </t>
  </si>
  <si>
    <t>To assist the Agency of Education in preparing and publishing Mainstream rates, eligible for reimbursement, please respond</t>
  </si>
  <si>
    <t>to the requests below. The data reported should be for the current year, FY25, to inform the Mainstream rates for FY26.</t>
  </si>
  <si>
    <t>A. Special Education Paraprofessional FTEs</t>
  </si>
  <si>
    <r>
      <t xml:space="preserve">A1. Please report expected FTEs for Special Education Paraprofessionals providing speech or language services, job class 111 and 112. </t>
    </r>
    <r>
      <rPr>
        <i/>
        <sz val="10"/>
        <color rgb="FF000000"/>
        <rFont val="Times New Roman"/>
        <family val="1"/>
      </rPr>
      <t>*services provided by a para supervised by a SLP</t>
    </r>
  </si>
  <si>
    <t xml:space="preserve">A2. Please report expected FTEs for Special Education Paraprofessionals providing all other special education services, job class 111 and 112. </t>
  </si>
  <si>
    <r>
      <t xml:space="preserve">FTEs reported should </t>
    </r>
    <r>
      <rPr>
        <b/>
        <sz val="10"/>
        <color rgb="FF000000"/>
        <rFont val="Times New Roman"/>
        <family val="1"/>
      </rPr>
      <t>exclude</t>
    </r>
    <r>
      <rPr>
        <sz val="10"/>
        <color indexed="8"/>
        <rFont val="Times New Roman"/>
        <family val="1"/>
      </rPr>
      <t xml:space="preserve"> paraprofessionals providing services to non-special education students</t>
    </r>
  </si>
  <si>
    <r>
      <t xml:space="preserve">1. Total FTEs </t>
    </r>
    <r>
      <rPr>
        <b/>
        <sz val="10"/>
        <color rgb="FF000000"/>
        <rFont val="Times New Roman"/>
        <family val="1"/>
      </rPr>
      <t>Speech Language</t>
    </r>
    <r>
      <rPr>
        <sz val="10"/>
        <color indexed="8"/>
        <rFont val="Times New Roman"/>
        <family val="1"/>
      </rPr>
      <t xml:space="preserve"> Paraprofessionals</t>
    </r>
  </si>
  <si>
    <t xml:space="preserve">         *FTE of services provided by a para supervised by a SLP</t>
  </si>
  <si>
    <r>
      <t xml:space="preserve">2. Total FTEs not providing </t>
    </r>
    <r>
      <rPr>
        <b/>
        <sz val="10"/>
        <color rgb="FF000000"/>
        <rFont val="Times New Roman"/>
        <family val="1"/>
      </rPr>
      <t>Speech Language</t>
    </r>
    <r>
      <rPr>
        <sz val="10"/>
        <color indexed="8"/>
        <rFont val="Times New Roman"/>
        <family val="1"/>
      </rPr>
      <t xml:space="preserve"> Paraprofessionals</t>
    </r>
  </si>
  <si>
    <r>
      <t xml:space="preserve">Total FTEs </t>
    </r>
    <r>
      <rPr>
        <b/>
        <sz val="10"/>
        <color rgb="FF000000"/>
        <rFont val="Times New Roman"/>
        <family val="1"/>
      </rPr>
      <t>Special Education</t>
    </r>
    <r>
      <rPr>
        <sz val="10"/>
        <color indexed="8"/>
        <rFont val="Times New Roman"/>
        <family val="1"/>
      </rPr>
      <t xml:space="preserve"> Paraprofessionals</t>
    </r>
  </si>
  <si>
    <t>B. Case Load</t>
  </si>
  <si>
    <t>Please report number of students receiving services by type at the SU/SD</t>
  </si>
  <si>
    <t>1. Resource room/ Consulting teacher/ Special educator</t>
  </si>
  <si>
    <t>The job classes for B1 are 106, 110, 312, 206.</t>
  </si>
  <si>
    <t>2. Speech Services from a speech language pathologist</t>
  </si>
  <si>
    <t xml:space="preserve"> job class for B2 is 206</t>
  </si>
  <si>
    <t>C. Supplies</t>
  </si>
  <si>
    <t>Please report expected costs for special education related supplies for direct instruction</t>
  </si>
  <si>
    <t>Special Education supply costs for direct instruction</t>
  </si>
  <si>
    <t>disability codeset from SEER forms</t>
  </si>
  <si>
    <t>worksheet B base from SEER</t>
  </si>
  <si>
    <t>town codes from SEER</t>
  </si>
  <si>
    <t>Primary Disability Code &amp; Description</t>
  </si>
  <si>
    <t>fyear</t>
  </si>
  <si>
    <t>base</t>
  </si>
  <si>
    <t>townid</t>
  </si>
  <si>
    <t>town_name</t>
  </si>
  <si>
    <t>Residential</t>
  </si>
  <si>
    <t>01 - Intellectual Disability</t>
  </si>
  <si>
    <t>1989</t>
  </si>
  <si>
    <t>T001</t>
  </si>
  <si>
    <t>Addison</t>
  </si>
  <si>
    <t>Yes</t>
  </si>
  <si>
    <t>Vt w/in district w/ district supports</t>
  </si>
  <si>
    <t>Essex Westford resident in ARC program = VT LEA Alternative Program</t>
  </si>
  <si>
    <t>04 - Speech or Language Impairment</t>
  </si>
  <si>
    <t>1990</t>
  </si>
  <si>
    <t>T002</t>
  </si>
  <si>
    <t>Albany</t>
  </si>
  <si>
    <t>Vt w/in district w/ Outside Supports</t>
  </si>
  <si>
    <t>MMU resident in ARC program - VT LEA Alternative Program</t>
  </si>
  <si>
    <t>05 - Visual Impairment</t>
  </si>
  <si>
    <t>1991</t>
  </si>
  <si>
    <t>T003</t>
  </si>
  <si>
    <t>Alburg</t>
  </si>
  <si>
    <t>Vt LEA Alternative Program</t>
  </si>
  <si>
    <t>Enosburgh resident going to Northern Mountain Valley (school choice) = Vt In district w/ district supports</t>
  </si>
  <si>
    <t>06 - Emotional Disturbance</t>
  </si>
  <si>
    <t>1992</t>
  </si>
  <si>
    <t>T004</t>
  </si>
  <si>
    <t>Andover</t>
  </si>
  <si>
    <t>Instate - Independent Schools</t>
  </si>
  <si>
    <t>Enosburgh resident going to Northern Mountain Valley w/ howard center supports (school choice) = Vt w/in district w/ outside supports</t>
  </si>
  <si>
    <t>07 - Orthopedic Impairment</t>
  </si>
  <si>
    <t>1993</t>
  </si>
  <si>
    <t>T005</t>
  </si>
  <si>
    <t>Arlington</t>
  </si>
  <si>
    <t>Out of State Independent School</t>
  </si>
  <si>
    <t>08 - Other Health Impairment</t>
  </si>
  <si>
    <t>1994</t>
  </si>
  <si>
    <t>T006</t>
  </si>
  <si>
    <t>Athens</t>
  </si>
  <si>
    <t>Out of State Public School</t>
  </si>
  <si>
    <t>09 - Specific Learning Disability</t>
  </si>
  <si>
    <t>1995</t>
  </si>
  <si>
    <t>T007</t>
  </si>
  <si>
    <t>Bakersfield</t>
  </si>
  <si>
    <t>10 - Deaf-Blindness</t>
  </si>
  <si>
    <t>1996</t>
  </si>
  <si>
    <t>T008</t>
  </si>
  <si>
    <t>Baltimore</t>
  </si>
  <si>
    <t>11 - Multiple Disabilities</t>
  </si>
  <si>
    <t>1997</t>
  </si>
  <si>
    <t>T009</t>
  </si>
  <si>
    <t>Barnard</t>
  </si>
  <si>
    <t>12 - Developmental Delay</t>
  </si>
  <si>
    <t>1998</t>
  </si>
  <si>
    <t>T010</t>
  </si>
  <si>
    <t>Barnet</t>
  </si>
  <si>
    <t>13 - Traumatic Brain Injury</t>
  </si>
  <si>
    <t>1999</t>
  </si>
  <si>
    <t>T011</t>
  </si>
  <si>
    <t>Barre City</t>
  </si>
  <si>
    <t>14 - Autism Spectrum Disorder</t>
  </si>
  <si>
    <t>2000</t>
  </si>
  <si>
    <t>T012</t>
  </si>
  <si>
    <t>Barre Town</t>
  </si>
  <si>
    <t>15 - Hearing Loss</t>
  </si>
  <si>
    <t>2001</t>
  </si>
  <si>
    <t>T013</t>
  </si>
  <si>
    <t>Barton ID</t>
  </si>
  <si>
    <t>2002</t>
  </si>
  <si>
    <t>T014</t>
  </si>
  <si>
    <t>Belvidere</t>
  </si>
  <si>
    <t>2003</t>
  </si>
  <si>
    <t>T015</t>
  </si>
  <si>
    <t>Bennington ID</t>
  </si>
  <si>
    <t>2004</t>
  </si>
  <si>
    <t>T017</t>
  </si>
  <si>
    <t>Benson</t>
  </si>
  <si>
    <t>2005</t>
  </si>
  <si>
    <t>T018</t>
  </si>
  <si>
    <t>Berkshire</t>
  </si>
  <si>
    <t>2006</t>
  </si>
  <si>
    <t>T019</t>
  </si>
  <si>
    <t>Berlin</t>
  </si>
  <si>
    <t>2007</t>
  </si>
  <si>
    <t>T020</t>
  </si>
  <si>
    <t>Bethel</t>
  </si>
  <si>
    <t>2008</t>
  </si>
  <si>
    <t>T021</t>
  </si>
  <si>
    <t>Bloomfield</t>
  </si>
  <si>
    <t>2009</t>
  </si>
  <si>
    <t>T022</t>
  </si>
  <si>
    <t>Bolton</t>
  </si>
  <si>
    <t>2010</t>
  </si>
  <si>
    <t>T023</t>
  </si>
  <si>
    <t>Bradford ID</t>
  </si>
  <si>
    <t>2011</t>
  </si>
  <si>
    <t>T024</t>
  </si>
  <si>
    <t>Braintree</t>
  </si>
  <si>
    <t>2012</t>
  </si>
  <si>
    <t>T026</t>
  </si>
  <si>
    <t>Brandon</t>
  </si>
  <si>
    <t>2013</t>
  </si>
  <si>
    <t>T027</t>
  </si>
  <si>
    <t>Brattleboro</t>
  </si>
  <si>
    <t>2014</t>
  </si>
  <si>
    <t>T028</t>
  </si>
  <si>
    <t>Bridgewater</t>
  </si>
  <si>
    <t>2015</t>
  </si>
  <si>
    <t>T029</t>
  </si>
  <si>
    <t>Bridport</t>
  </si>
  <si>
    <t>2016</t>
  </si>
  <si>
    <t>T030</t>
  </si>
  <si>
    <t>Brighton</t>
  </si>
  <si>
    <t>2017</t>
  </si>
  <si>
    <t>T031</t>
  </si>
  <si>
    <t>Bristol</t>
  </si>
  <si>
    <t>2018</t>
  </si>
  <si>
    <t>T032</t>
  </si>
  <si>
    <t>Brookfield</t>
  </si>
  <si>
    <t>2019</t>
  </si>
  <si>
    <t>T033</t>
  </si>
  <si>
    <t>Brookline</t>
  </si>
  <si>
    <t>2020</t>
  </si>
  <si>
    <t>T034</t>
  </si>
  <si>
    <t>Brownington</t>
  </si>
  <si>
    <t>2021</t>
  </si>
  <si>
    <t>T035</t>
  </si>
  <si>
    <t>Brunswick</t>
  </si>
  <si>
    <t>2022</t>
  </si>
  <si>
    <t>T036</t>
  </si>
  <si>
    <t>Burke</t>
  </si>
  <si>
    <t>2023</t>
  </si>
  <si>
    <t>T037</t>
  </si>
  <si>
    <t>Burlington</t>
  </si>
  <si>
    <t>T038</t>
  </si>
  <si>
    <t>Cabot</t>
  </si>
  <si>
    <t>T039</t>
  </si>
  <si>
    <t>Calais</t>
  </si>
  <si>
    <t>T040</t>
  </si>
  <si>
    <t>Cambridge</t>
  </si>
  <si>
    <t>T041</t>
  </si>
  <si>
    <t>Canaan</t>
  </si>
  <si>
    <t>T042</t>
  </si>
  <si>
    <t>Castleton</t>
  </si>
  <si>
    <t>T043</t>
  </si>
  <si>
    <t>Cavendish</t>
  </si>
  <si>
    <t>T044</t>
  </si>
  <si>
    <t>Charleston</t>
  </si>
  <si>
    <t>T045</t>
  </si>
  <si>
    <t>Charlotte</t>
  </si>
  <si>
    <t>T046</t>
  </si>
  <si>
    <t>Chelsea</t>
  </si>
  <si>
    <t>T047</t>
  </si>
  <si>
    <t>Chester</t>
  </si>
  <si>
    <t>T048</t>
  </si>
  <si>
    <t>Chittenden</t>
  </si>
  <si>
    <t>T049</t>
  </si>
  <si>
    <t>Clarendon</t>
  </si>
  <si>
    <t>T050</t>
  </si>
  <si>
    <t>Colchester</t>
  </si>
  <si>
    <t>T051</t>
  </si>
  <si>
    <t>Concord</t>
  </si>
  <si>
    <t>T052</t>
  </si>
  <si>
    <t>Corinth</t>
  </si>
  <si>
    <t>T053</t>
  </si>
  <si>
    <t>Cornwall</t>
  </si>
  <si>
    <t>T054</t>
  </si>
  <si>
    <t>Coventry</t>
  </si>
  <si>
    <t>T055</t>
  </si>
  <si>
    <t>Craftsbury</t>
  </si>
  <si>
    <t>T056</t>
  </si>
  <si>
    <t>Danby</t>
  </si>
  <si>
    <t>T057</t>
  </si>
  <si>
    <t>Danville</t>
  </si>
  <si>
    <t>T058</t>
  </si>
  <si>
    <t>Derby</t>
  </si>
  <si>
    <t>T059</t>
  </si>
  <si>
    <t>Dorset</t>
  </si>
  <si>
    <t>T060</t>
  </si>
  <si>
    <t>Dover</t>
  </si>
  <si>
    <t>T061</t>
  </si>
  <si>
    <t>Dummerston</t>
  </si>
  <si>
    <t>T063</t>
  </si>
  <si>
    <t>Duxbury</t>
  </si>
  <si>
    <t>T064</t>
  </si>
  <si>
    <t>East Haven</t>
  </si>
  <si>
    <t>T065</t>
  </si>
  <si>
    <t>East Montpelier</t>
  </si>
  <si>
    <t>T066</t>
  </si>
  <si>
    <t>Eden</t>
  </si>
  <si>
    <t>T067</t>
  </si>
  <si>
    <t>Elmore</t>
  </si>
  <si>
    <t>T068</t>
  </si>
  <si>
    <t>Enosburg Falls ID</t>
  </si>
  <si>
    <t>T069</t>
  </si>
  <si>
    <t>Essex Junction ID</t>
  </si>
  <si>
    <t>T070</t>
  </si>
  <si>
    <t>Essex Town</t>
  </si>
  <si>
    <t>T071</t>
  </si>
  <si>
    <t>Fairfax</t>
  </si>
  <si>
    <t>T072</t>
  </si>
  <si>
    <t>Fairfield</t>
  </si>
  <si>
    <t>T073</t>
  </si>
  <si>
    <t>Fair Haven</t>
  </si>
  <si>
    <t>T074</t>
  </si>
  <si>
    <t>Fairlee</t>
  </si>
  <si>
    <t>T075</t>
  </si>
  <si>
    <t>Fayston</t>
  </si>
  <si>
    <t>T076</t>
  </si>
  <si>
    <t>Ferrisburgh</t>
  </si>
  <si>
    <t>T077</t>
  </si>
  <si>
    <t>Fletcher</t>
  </si>
  <si>
    <t>T078</t>
  </si>
  <si>
    <t>Franklin</t>
  </si>
  <si>
    <t>T079</t>
  </si>
  <si>
    <t>Georgia</t>
  </si>
  <si>
    <t>T080</t>
  </si>
  <si>
    <t>Glover</t>
  </si>
  <si>
    <t>T081</t>
  </si>
  <si>
    <t>Goshen</t>
  </si>
  <si>
    <t>T082</t>
  </si>
  <si>
    <t>Grafton</t>
  </si>
  <si>
    <t>T083</t>
  </si>
  <si>
    <t>Granby</t>
  </si>
  <si>
    <t>T084</t>
  </si>
  <si>
    <t>Grand Isle</t>
  </si>
  <si>
    <t>T085</t>
  </si>
  <si>
    <t>Granville</t>
  </si>
  <si>
    <t>T086</t>
  </si>
  <si>
    <t>Greensboro</t>
  </si>
  <si>
    <t>T087</t>
  </si>
  <si>
    <t>Groton</t>
  </si>
  <si>
    <t>T088</t>
  </si>
  <si>
    <t>Guildhall</t>
  </si>
  <si>
    <t>T089</t>
  </si>
  <si>
    <t>Guilford</t>
  </si>
  <si>
    <t>T090</t>
  </si>
  <si>
    <t>Halifax</t>
  </si>
  <si>
    <t>T091</t>
  </si>
  <si>
    <t>Hancock</t>
  </si>
  <si>
    <t>T092</t>
  </si>
  <si>
    <t>Hardwick</t>
  </si>
  <si>
    <t>T093</t>
  </si>
  <si>
    <t>Hartford</t>
  </si>
  <si>
    <t>T094</t>
  </si>
  <si>
    <t>Hartland</t>
  </si>
  <si>
    <t>T095</t>
  </si>
  <si>
    <t>Highgate</t>
  </si>
  <si>
    <t>T096</t>
  </si>
  <si>
    <t>Hinesburg</t>
  </si>
  <si>
    <t>T097</t>
  </si>
  <si>
    <t>Holland</t>
  </si>
  <si>
    <t>T098</t>
  </si>
  <si>
    <t>Hubbardton</t>
  </si>
  <si>
    <t>T099</t>
  </si>
  <si>
    <t>Huntington</t>
  </si>
  <si>
    <t>T100</t>
  </si>
  <si>
    <t>Hyde Park</t>
  </si>
  <si>
    <t>T101</t>
  </si>
  <si>
    <t>Ira</t>
  </si>
  <si>
    <t>T102</t>
  </si>
  <si>
    <t>Irasburg</t>
  </si>
  <si>
    <t>T103</t>
  </si>
  <si>
    <t>Isle La Motte</t>
  </si>
  <si>
    <t>T104</t>
  </si>
  <si>
    <t>Jamaica</t>
  </si>
  <si>
    <t>T105</t>
  </si>
  <si>
    <t>Jay</t>
  </si>
  <si>
    <t>T106</t>
  </si>
  <si>
    <t>Jericho</t>
  </si>
  <si>
    <t>T107</t>
  </si>
  <si>
    <t>Johnson</t>
  </si>
  <si>
    <t>T108</t>
  </si>
  <si>
    <t>Kirby</t>
  </si>
  <si>
    <t>T109</t>
  </si>
  <si>
    <t>Landgrove</t>
  </si>
  <si>
    <t>T110</t>
  </si>
  <si>
    <t>Leicester</t>
  </si>
  <si>
    <t>T111</t>
  </si>
  <si>
    <t>Lemington</t>
  </si>
  <si>
    <t>T112</t>
  </si>
  <si>
    <t>Lincoln</t>
  </si>
  <si>
    <t>T113</t>
  </si>
  <si>
    <t>Londonderry</t>
  </si>
  <si>
    <t>T114</t>
  </si>
  <si>
    <t>Lowell</t>
  </si>
  <si>
    <t>T115</t>
  </si>
  <si>
    <t>Ludlow</t>
  </si>
  <si>
    <t>T116</t>
  </si>
  <si>
    <t>Lunenburg</t>
  </si>
  <si>
    <t>T117</t>
  </si>
  <si>
    <t>Lyndon</t>
  </si>
  <si>
    <t>T118</t>
  </si>
  <si>
    <t>Maidstone</t>
  </si>
  <si>
    <t>T119</t>
  </si>
  <si>
    <t>Manchester</t>
  </si>
  <si>
    <t>T120</t>
  </si>
  <si>
    <t>Marlboro</t>
  </si>
  <si>
    <t>T121</t>
  </si>
  <si>
    <t>Marshfield</t>
  </si>
  <si>
    <t>T122</t>
  </si>
  <si>
    <t>Mendon</t>
  </si>
  <si>
    <t>T123</t>
  </si>
  <si>
    <t>Middlebury ID</t>
  </si>
  <si>
    <t>T124</t>
  </si>
  <si>
    <t>Middlesex</t>
  </si>
  <si>
    <t>T125</t>
  </si>
  <si>
    <t>Middletown Springs</t>
  </si>
  <si>
    <t>T126</t>
  </si>
  <si>
    <t>Milton ID</t>
  </si>
  <si>
    <t>T127</t>
  </si>
  <si>
    <t>Monkton</t>
  </si>
  <si>
    <t>T128</t>
  </si>
  <si>
    <t>Montgomery</t>
  </si>
  <si>
    <t>T129</t>
  </si>
  <si>
    <t>Montpelier</t>
  </si>
  <si>
    <t>T130</t>
  </si>
  <si>
    <t>Moretown</t>
  </si>
  <si>
    <t>T131</t>
  </si>
  <si>
    <t>Morgan</t>
  </si>
  <si>
    <t>T132</t>
  </si>
  <si>
    <t>Morristown</t>
  </si>
  <si>
    <t>T133</t>
  </si>
  <si>
    <t>Mt. Holly</t>
  </si>
  <si>
    <t>T134</t>
  </si>
  <si>
    <t>Mt. Tabor</t>
  </si>
  <si>
    <t>T135</t>
  </si>
  <si>
    <t>Newark</t>
  </si>
  <si>
    <t>T136</t>
  </si>
  <si>
    <t>Newbury</t>
  </si>
  <si>
    <t>T137</t>
  </si>
  <si>
    <t>Newfane</t>
  </si>
  <si>
    <t>T138</t>
  </si>
  <si>
    <t>New Haven</t>
  </si>
  <si>
    <t>T139</t>
  </si>
  <si>
    <t>Newport City</t>
  </si>
  <si>
    <t>T140</t>
  </si>
  <si>
    <t>Newport Town</t>
  </si>
  <si>
    <t>T141</t>
  </si>
  <si>
    <t>North Bennington ID</t>
  </si>
  <si>
    <t>T142</t>
  </si>
  <si>
    <t>Northfield</t>
  </si>
  <si>
    <t>T143</t>
  </si>
  <si>
    <t>North Hero</t>
  </si>
  <si>
    <t>T144</t>
  </si>
  <si>
    <t>Norton</t>
  </si>
  <si>
    <t>T145</t>
  </si>
  <si>
    <t>Norwich</t>
  </si>
  <si>
    <t>T146</t>
  </si>
  <si>
    <t>Orange</t>
  </si>
  <si>
    <t>T147</t>
  </si>
  <si>
    <t>Orleans ID</t>
  </si>
  <si>
    <t>T148</t>
  </si>
  <si>
    <t>Orwell</t>
  </si>
  <si>
    <t>T149</t>
  </si>
  <si>
    <t>Panton</t>
  </si>
  <si>
    <t>T150</t>
  </si>
  <si>
    <t>Pawlet</t>
  </si>
  <si>
    <t>T151</t>
  </si>
  <si>
    <t>Peacham</t>
  </si>
  <si>
    <t>T152</t>
  </si>
  <si>
    <t>Peru</t>
  </si>
  <si>
    <t>T153</t>
  </si>
  <si>
    <t>Pittsfield</t>
  </si>
  <si>
    <t>T154</t>
  </si>
  <si>
    <t>Pittsford</t>
  </si>
  <si>
    <t>T155</t>
  </si>
  <si>
    <t>Plainfield</t>
  </si>
  <si>
    <t>T156</t>
  </si>
  <si>
    <t>Plymouth</t>
  </si>
  <si>
    <t>T157</t>
  </si>
  <si>
    <t>Pomfret</t>
  </si>
  <si>
    <t>T158</t>
  </si>
  <si>
    <t>Poultney</t>
  </si>
  <si>
    <t>T159</t>
  </si>
  <si>
    <t>Pownal</t>
  </si>
  <si>
    <t>T160</t>
  </si>
  <si>
    <t>Proctor</t>
  </si>
  <si>
    <t>T161</t>
  </si>
  <si>
    <t>Putney</t>
  </si>
  <si>
    <t>T162</t>
  </si>
  <si>
    <t>Randolph</t>
  </si>
  <si>
    <t>T163</t>
  </si>
  <si>
    <t>Reading</t>
  </si>
  <si>
    <t>T164</t>
  </si>
  <si>
    <t>Readsboro</t>
  </si>
  <si>
    <t>T165</t>
  </si>
  <si>
    <t>Richford</t>
  </si>
  <si>
    <t>T166</t>
  </si>
  <si>
    <t>Richmond</t>
  </si>
  <si>
    <t>T167</t>
  </si>
  <si>
    <t>Ripton</t>
  </si>
  <si>
    <t>T168</t>
  </si>
  <si>
    <t>Rochester</t>
  </si>
  <si>
    <t>T169</t>
  </si>
  <si>
    <t>Rockingham</t>
  </si>
  <si>
    <t>T170</t>
  </si>
  <si>
    <t>Roxbury</t>
  </si>
  <si>
    <t>T171</t>
  </si>
  <si>
    <t>Royalton</t>
  </si>
  <si>
    <t>T172</t>
  </si>
  <si>
    <t>Rupert</t>
  </si>
  <si>
    <t>T173</t>
  </si>
  <si>
    <t>Rutland City</t>
  </si>
  <si>
    <t>T174</t>
  </si>
  <si>
    <t>Rutland Town</t>
  </si>
  <si>
    <t>T175</t>
  </si>
  <si>
    <t>Ryegate</t>
  </si>
  <si>
    <t>T176</t>
  </si>
  <si>
    <t>St. Albans City</t>
  </si>
  <si>
    <t>T177</t>
  </si>
  <si>
    <t>St. Albans Town</t>
  </si>
  <si>
    <t>T178</t>
  </si>
  <si>
    <t>St. George</t>
  </si>
  <si>
    <t>T179</t>
  </si>
  <si>
    <t>St. Johnsbury</t>
  </si>
  <si>
    <t>T180</t>
  </si>
  <si>
    <t>Salisbury</t>
  </si>
  <si>
    <t>T181</t>
  </si>
  <si>
    <t>Sandgate</t>
  </si>
  <si>
    <t>T182</t>
  </si>
  <si>
    <t>Searsburg</t>
  </si>
  <si>
    <t>T183</t>
  </si>
  <si>
    <t>Shaftsbury</t>
  </si>
  <si>
    <t>T184</t>
  </si>
  <si>
    <t>Sharon</t>
  </si>
  <si>
    <t>T185</t>
  </si>
  <si>
    <t>Sheffield</t>
  </si>
  <si>
    <t>T186</t>
  </si>
  <si>
    <t>Shelburne</t>
  </si>
  <si>
    <t>T187</t>
  </si>
  <si>
    <t>Sheldon</t>
  </si>
  <si>
    <t>T188</t>
  </si>
  <si>
    <t>Sherburne (Killington)</t>
  </si>
  <si>
    <t>T189</t>
  </si>
  <si>
    <t>Shoreham</t>
  </si>
  <si>
    <t>T190</t>
  </si>
  <si>
    <t>Shrewsbury</t>
  </si>
  <si>
    <t>T191</t>
  </si>
  <si>
    <t>South Burlington</t>
  </si>
  <si>
    <t>T192</t>
  </si>
  <si>
    <t>South Hero</t>
  </si>
  <si>
    <t>T193</t>
  </si>
  <si>
    <t>Springfield</t>
  </si>
  <si>
    <t>T194</t>
  </si>
  <si>
    <t>Stamford</t>
  </si>
  <si>
    <t>T195</t>
  </si>
  <si>
    <t>Stannard</t>
  </si>
  <si>
    <t>T196</t>
  </si>
  <si>
    <t>Starksboro</t>
  </si>
  <si>
    <t>T197</t>
  </si>
  <si>
    <t>Stockbridge</t>
  </si>
  <si>
    <t>T198</t>
  </si>
  <si>
    <t>Stowe</t>
  </si>
  <si>
    <t>T199</t>
  </si>
  <si>
    <t>Strafford</t>
  </si>
  <si>
    <t>T200</t>
  </si>
  <si>
    <t>Stratton</t>
  </si>
  <si>
    <t>T201</t>
  </si>
  <si>
    <t>Sudbury</t>
  </si>
  <si>
    <t>T202</t>
  </si>
  <si>
    <t>Sunderland</t>
  </si>
  <si>
    <t>T203</t>
  </si>
  <si>
    <t>Sutton</t>
  </si>
  <si>
    <t>T204</t>
  </si>
  <si>
    <t>Swanton</t>
  </si>
  <si>
    <t>T205</t>
  </si>
  <si>
    <t>Thetford</t>
  </si>
  <si>
    <t>T206</t>
  </si>
  <si>
    <t>Tinmouth</t>
  </si>
  <si>
    <t>T207</t>
  </si>
  <si>
    <t>Topsham</t>
  </si>
  <si>
    <t>T208</t>
  </si>
  <si>
    <t>Townshend</t>
  </si>
  <si>
    <t>T209</t>
  </si>
  <si>
    <t>Troy</t>
  </si>
  <si>
    <t>T210</t>
  </si>
  <si>
    <t>Tunbridge</t>
  </si>
  <si>
    <t>T211</t>
  </si>
  <si>
    <t>Underhill ID</t>
  </si>
  <si>
    <t>T212</t>
  </si>
  <si>
    <t>Underhill Town</t>
  </si>
  <si>
    <t>T213</t>
  </si>
  <si>
    <t>Vergennes ID</t>
  </si>
  <si>
    <t>T214</t>
  </si>
  <si>
    <t>Vernon</t>
  </si>
  <si>
    <t>T215</t>
  </si>
  <si>
    <t>Vershire</t>
  </si>
  <si>
    <t>T216</t>
  </si>
  <si>
    <t>Victory</t>
  </si>
  <si>
    <t>T217</t>
  </si>
  <si>
    <t>Waitsfield</t>
  </si>
  <si>
    <t>T218</t>
  </si>
  <si>
    <t>Walden</t>
  </si>
  <si>
    <t>T219</t>
  </si>
  <si>
    <t>Wallingford</t>
  </si>
  <si>
    <t>T220</t>
  </si>
  <si>
    <t>Waltham</t>
  </si>
  <si>
    <t>T221</t>
  </si>
  <si>
    <t>Wardsboro</t>
  </si>
  <si>
    <t>T222</t>
  </si>
  <si>
    <t>Warren</t>
  </si>
  <si>
    <t>T223</t>
  </si>
  <si>
    <t>Washington</t>
  </si>
  <si>
    <t>T224</t>
  </si>
  <si>
    <t>Waterbury</t>
  </si>
  <si>
    <t>T225</t>
  </si>
  <si>
    <t>Waterford</t>
  </si>
  <si>
    <t>T226</t>
  </si>
  <si>
    <t>Waterville</t>
  </si>
  <si>
    <t>T227</t>
  </si>
  <si>
    <t>Weathersfield</t>
  </si>
  <si>
    <t>T228</t>
  </si>
  <si>
    <t>Wells</t>
  </si>
  <si>
    <t>T229</t>
  </si>
  <si>
    <t>Wells River</t>
  </si>
  <si>
    <t>T230</t>
  </si>
  <si>
    <t>West Fairlee</t>
  </si>
  <si>
    <t>T231</t>
  </si>
  <si>
    <t>Westfield</t>
  </si>
  <si>
    <t>T232</t>
  </si>
  <si>
    <t>Westford</t>
  </si>
  <si>
    <t>T233</t>
  </si>
  <si>
    <t>West Haven</t>
  </si>
  <si>
    <t>T234</t>
  </si>
  <si>
    <t>Westminster</t>
  </si>
  <si>
    <t>T235</t>
  </si>
  <si>
    <t>Westmore</t>
  </si>
  <si>
    <t>T236</t>
  </si>
  <si>
    <t>Weston</t>
  </si>
  <si>
    <t>T237</t>
  </si>
  <si>
    <t>West Rutland</t>
  </si>
  <si>
    <t>T238</t>
  </si>
  <si>
    <t>West Windsor</t>
  </si>
  <si>
    <t>T239</t>
  </si>
  <si>
    <t>Weybridge</t>
  </si>
  <si>
    <t>T240</t>
  </si>
  <si>
    <t>Wheelock</t>
  </si>
  <si>
    <t>T241</t>
  </si>
  <si>
    <t>Whiting</t>
  </si>
  <si>
    <t>T242</t>
  </si>
  <si>
    <t>Whitingham</t>
  </si>
  <si>
    <t>T243</t>
  </si>
  <si>
    <t>Williamstown</t>
  </si>
  <si>
    <t>T244</t>
  </si>
  <si>
    <t>Williston</t>
  </si>
  <si>
    <t>T245</t>
  </si>
  <si>
    <t>Wilmington</t>
  </si>
  <si>
    <t>T246</t>
  </si>
  <si>
    <t>Windham</t>
  </si>
  <si>
    <t>T247</t>
  </si>
  <si>
    <t>Windsor</t>
  </si>
  <si>
    <t>T248</t>
  </si>
  <si>
    <t>Winhall</t>
  </si>
  <si>
    <t>T249</t>
  </si>
  <si>
    <t>Winooski ID</t>
  </si>
  <si>
    <t>T250</t>
  </si>
  <si>
    <t>Wolcott</t>
  </si>
  <si>
    <t>T251</t>
  </si>
  <si>
    <t>Woodbury</t>
  </si>
  <si>
    <t>T252</t>
  </si>
  <si>
    <t>Woodford</t>
  </si>
  <si>
    <t>T253</t>
  </si>
  <si>
    <t>Woodstock</t>
  </si>
  <si>
    <t>T254</t>
  </si>
  <si>
    <t>Worcester</t>
  </si>
  <si>
    <t>T255</t>
  </si>
  <si>
    <t>Buels Gore</t>
  </si>
  <si>
    <t>T256</t>
  </si>
  <si>
    <t>Averill</t>
  </si>
  <si>
    <t>T257</t>
  </si>
  <si>
    <t>Averys Gore</t>
  </si>
  <si>
    <t>T258</t>
  </si>
  <si>
    <t>Ferdinand</t>
  </si>
  <si>
    <t>T259</t>
  </si>
  <si>
    <t>Glastenbury</t>
  </si>
  <si>
    <t>T260</t>
  </si>
  <si>
    <t>Lewis</t>
  </si>
  <si>
    <t>T261</t>
  </si>
  <si>
    <t>Somerset</t>
  </si>
  <si>
    <t>T262</t>
  </si>
  <si>
    <t>Warners Grant</t>
  </si>
  <si>
    <t>T263</t>
  </si>
  <si>
    <t>Warrens Gore</t>
  </si>
  <si>
    <t>T998</t>
  </si>
  <si>
    <t>Hanover, NH</t>
  </si>
  <si>
    <t>T999</t>
  </si>
  <si>
    <t>Orford, NH</t>
  </si>
  <si>
    <t>U002</t>
  </si>
  <si>
    <t>Randolph UHSD #2</t>
  </si>
  <si>
    <t>U003</t>
  </si>
  <si>
    <t>Middlebury UHSD #3</t>
  </si>
  <si>
    <t>U004</t>
  </si>
  <si>
    <t>Woodstock UHSD #4</t>
  </si>
  <si>
    <t>U005</t>
  </si>
  <si>
    <t>Vergennes UHSD #5</t>
  </si>
  <si>
    <t>U006</t>
  </si>
  <si>
    <t>Brattleboro UHSD #6</t>
  </si>
  <si>
    <t>U007</t>
  </si>
  <si>
    <t>Missisquoi Valley UHSD #7</t>
  </si>
  <si>
    <t>U008</t>
  </si>
  <si>
    <t>Otter Valley UHSD #8</t>
  </si>
  <si>
    <t>U014</t>
  </si>
  <si>
    <t>Mt. Anthony UHSD #14</t>
  </si>
  <si>
    <t>U015</t>
  </si>
  <si>
    <t>Champlain Valley UHSD #15</t>
  </si>
  <si>
    <t>U016</t>
  </si>
  <si>
    <t>Fair Haven UHSD #16</t>
  </si>
  <si>
    <t>U017</t>
  </si>
  <si>
    <t>Mt. Mansfield USD #17</t>
  </si>
  <si>
    <t>U018</t>
  </si>
  <si>
    <t>Lamoille UHSD #18</t>
  </si>
  <si>
    <t>U019</t>
  </si>
  <si>
    <t>Harwood UHSD #19</t>
  </si>
  <si>
    <t>U020</t>
  </si>
  <si>
    <t>Flood Brook USD #20</t>
  </si>
  <si>
    <t>U021</t>
  </si>
  <si>
    <t>Blue Mountain USD #21</t>
  </si>
  <si>
    <t>U022</t>
  </si>
  <si>
    <t>North Country Union H. S. Dist</t>
  </si>
  <si>
    <t>U022A</t>
  </si>
  <si>
    <t>North Country Jr UHSD #22</t>
  </si>
  <si>
    <t>U022B</t>
  </si>
  <si>
    <t>North Country Sr UHSD #22</t>
  </si>
  <si>
    <t>U023</t>
  </si>
  <si>
    <t>Currier Memorial USD #23</t>
  </si>
  <si>
    <t>U024</t>
  </si>
  <si>
    <t>Lake Region UHSD #24</t>
  </si>
  <si>
    <t>U026</t>
  </si>
  <si>
    <t>Hazen UHSD #26</t>
  </si>
  <si>
    <t>U027</t>
  </si>
  <si>
    <t>Bellows Falls UHSD #27</t>
  </si>
  <si>
    <t>U028</t>
  </si>
  <si>
    <t>Mount Abraham UHSD #28</t>
  </si>
  <si>
    <t>U029</t>
  </si>
  <si>
    <t>Chester-Andover USD #29</t>
  </si>
  <si>
    <t>U030</t>
  </si>
  <si>
    <t>Oxbow UHSD #30</t>
  </si>
  <si>
    <t>U032</t>
  </si>
  <si>
    <t>U-32 High School (UHSD #32)</t>
  </si>
  <si>
    <t>U033</t>
  </si>
  <si>
    <t>Twinfield USD #33</t>
  </si>
  <si>
    <t>U034</t>
  </si>
  <si>
    <t>Leland &amp; Gray UHSD #34</t>
  </si>
  <si>
    <t>U035</t>
  </si>
  <si>
    <t>Green Mountain UHSD #35</t>
  </si>
  <si>
    <t>U036</t>
  </si>
  <si>
    <t>Waits River Valley USD #36</t>
  </si>
  <si>
    <t>U037</t>
  </si>
  <si>
    <t>Millers Run USD #37</t>
  </si>
  <si>
    <t>U039</t>
  </si>
  <si>
    <t>Black River USD #39</t>
  </si>
  <si>
    <t>U040</t>
  </si>
  <si>
    <t>Mill River USD #40</t>
  </si>
  <si>
    <t>U041</t>
  </si>
  <si>
    <t>Spaulding HSUD #41</t>
  </si>
  <si>
    <t>U042</t>
  </si>
  <si>
    <t>Castleton-Hubbardton USD #42</t>
  </si>
  <si>
    <t>U043</t>
  </si>
  <si>
    <t>Lakeview USD #43</t>
  </si>
  <si>
    <t>U044</t>
  </si>
  <si>
    <t>Vergennes UESD #44</t>
  </si>
  <si>
    <t>U045</t>
  </si>
  <si>
    <t>UNION DISTRICT 45</t>
  </si>
  <si>
    <t>U046</t>
  </si>
  <si>
    <t>ESSEX COMMUNITY HIGH SCHOOL</t>
  </si>
  <si>
    <t>U047</t>
  </si>
  <si>
    <t>UNION SCHOOL 47</t>
  </si>
  <si>
    <t>U048</t>
  </si>
  <si>
    <t>Bellows Free Academy (St Albans)</t>
  </si>
  <si>
    <t>U145</t>
  </si>
  <si>
    <t>Dresden School Dist Interstate</t>
  </si>
  <si>
    <t>U197</t>
  </si>
  <si>
    <t>Pittsfield, Stockbridge</t>
  </si>
  <si>
    <t>U301</t>
  </si>
  <si>
    <t>Mountain Towns R.E.D.</t>
  </si>
  <si>
    <t>U401a</t>
  </si>
  <si>
    <t>Mount Mansfield Modified Elem</t>
  </si>
  <si>
    <t>U401b</t>
  </si>
  <si>
    <t>Mount Mansfield Modified Middle/High</t>
  </si>
  <si>
    <t>U050</t>
  </si>
  <si>
    <t>Elmore-Morristown Unified</t>
  </si>
  <si>
    <t>U052</t>
  </si>
  <si>
    <t>Mill River Unified Union</t>
  </si>
  <si>
    <t>U053</t>
  </si>
  <si>
    <t>Otter Valley Unified Union</t>
  </si>
  <si>
    <t>U049</t>
  </si>
  <si>
    <t>Barstow Unified Union</t>
  </si>
  <si>
    <t>M:\Excel\FY2025\FY25 CBG and ExtOrd Calculator FIELD V02.xlsx</t>
  </si>
  <si>
    <t>Data reflect the FY2023 governance structure.</t>
  </si>
  <si>
    <t>Changes in districts and SUs from FY2018</t>
  </si>
  <si>
    <t>and FY2019 were accounted for.</t>
  </si>
  <si>
    <t>COLUMN S</t>
  </si>
  <si>
    <t>COLUMN R</t>
  </si>
  <si>
    <t>COLUMN Q</t>
  </si>
  <si>
    <t>COLUMN P</t>
  </si>
  <si>
    <t>COLUMN T</t>
  </si>
  <si>
    <t>COLUMN U</t>
  </si>
  <si>
    <t>COLUMN V</t>
  </si>
  <si>
    <t xml:space="preserve">LTM - </t>
  </si>
  <si>
    <t>long-term membership, average of</t>
  </si>
  <si>
    <t>ADM for the most recent three years.</t>
  </si>
  <si>
    <t>FY20, FY21, &amp; FY22</t>
  </si>
  <si>
    <t>FY2024</t>
  </si>
  <si>
    <t>Uniform</t>
  </si>
  <si>
    <t>FY2025</t>
  </si>
  <si>
    <t>LTM SU</t>
  </si>
  <si>
    <t>SU Base amt</t>
  </si>
  <si>
    <t>Base</t>
  </si>
  <si>
    <t>avg FY20-22</t>
  </si>
  <si>
    <t xml:space="preserve"> Census BG</t>
  </si>
  <si>
    <t>Amount</t>
  </si>
  <si>
    <t>Block</t>
  </si>
  <si>
    <t>avg FY21-23</t>
  </si>
  <si>
    <t>S id</t>
  </si>
  <si>
    <t>Payee</t>
  </si>
  <si>
    <t>SU list</t>
  </si>
  <si>
    <t>Numeric</t>
  </si>
  <si>
    <t>1/4 delta</t>
  </si>
  <si>
    <t>S001</t>
  </si>
  <si>
    <t>U061</t>
  </si>
  <si>
    <t>Mt. Abraham USD</t>
  </si>
  <si>
    <t>S002</t>
  </si>
  <si>
    <t>U054</t>
  </si>
  <si>
    <t>Addison Northwest SD</t>
  </si>
  <si>
    <t>S003</t>
  </si>
  <si>
    <t>U055</t>
  </si>
  <si>
    <t>Addison Central SD</t>
  </si>
  <si>
    <t>S004</t>
  </si>
  <si>
    <t>U062</t>
  </si>
  <si>
    <t>Slate Valley UUSD</t>
  </si>
  <si>
    <t>S005</t>
  </si>
  <si>
    <t>Southwest Vermont SU</t>
  </si>
  <si>
    <t>S006</t>
  </si>
  <si>
    <t>Bennington-Rutland SU</t>
  </si>
  <si>
    <t>S007</t>
  </si>
  <si>
    <t>Colchester SD</t>
  </si>
  <si>
    <t>S009</t>
  </si>
  <si>
    <t>Caledonia Central SU</t>
  </si>
  <si>
    <t>S010</t>
  </si>
  <si>
    <t>Milton SD</t>
  </si>
  <si>
    <t>S011</t>
  </si>
  <si>
    <t>St. Johnsbury SD</t>
  </si>
  <si>
    <t>S012</t>
  </si>
  <si>
    <t>U401</t>
  </si>
  <si>
    <t>Mt. Mansfield UUSD</t>
  </si>
  <si>
    <t>S014</t>
  </si>
  <si>
    <t>U056</t>
  </si>
  <si>
    <t>Champlain Valley SD</t>
  </si>
  <si>
    <t>S015</t>
  </si>
  <si>
    <t>Burlington SD</t>
  </si>
  <si>
    <t>S016</t>
  </si>
  <si>
    <t>South Burlington SD</t>
  </si>
  <si>
    <t>S017</t>
  </si>
  <si>
    <t>Winooski SD</t>
  </si>
  <si>
    <t>S019</t>
  </si>
  <si>
    <t>Essex North SU</t>
  </si>
  <si>
    <t>S020</t>
  </si>
  <si>
    <t>Franklin Northeast SU</t>
  </si>
  <si>
    <t>S021</t>
  </si>
  <si>
    <t>U089</t>
  </si>
  <si>
    <t>Missisquoi Valley SD</t>
  </si>
  <si>
    <t>S022</t>
  </si>
  <si>
    <t>Franklin West SU</t>
  </si>
  <si>
    <t>S023</t>
  </si>
  <si>
    <t>U057</t>
  </si>
  <si>
    <t>Maple Run USD</t>
  </si>
  <si>
    <t>S024</t>
  </si>
  <si>
    <t>Grand Isle SU</t>
  </si>
  <si>
    <t>S025</t>
  </si>
  <si>
    <t>Lamoille North SU</t>
  </si>
  <si>
    <t>S026</t>
  </si>
  <si>
    <t>U090</t>
  </si>
  <si>
    <t>Lamoille South UUSD</t>
  </si>
  <si>
    <t>S027</t>
  </si>
  <si>
    <t>Orange East SU</t>
  </si>
  <si>
    <t>S028</t>
  </si>
  <si>
    <t>U059</t>
  </si>
  <si>
    <t>Orange Southwest UUSD</t>
  </si>
  <si>
    <t>S030</t>
  </si>
  <si>
    <t>White River Valley SU</t>
  </si>
  <si>
    <t>S031</t>
  </si>
  <si>
    <t>North Country SU</t>
  </si>
  <si>
    <t>S032</t>
  </si>
  <si>
    <t>U092</t>
  </si>
  <si>
    <t>Washington Central UUSD</t>
  </si>
  <si>
    <t>S033</t>
  </si>
  <si>
    <t>Mill River UUSD</t>
  </si>
  <si>
    <t>S034</t>
  </si>
  <si>
    <t>Orleans Central SU</t>
  </si>
  <si>
    <t>S035</t>
  </si>
  <si>
    <t>Orleans Southwest SU</t>
  </si>
  <si>
    <t>S036</t>
  </si>
  <si>
    <t>Rutland Northeast SU</t>
  </si>
  <si>
    <t>S040</t>
  </si>
  <si>
    <t>Rutland City SD</t>
  </si>
  <si>
    <t>S042</t>
  </si>
  <si>
    <t>U060</t>
  </si>
  <si>
    <t>Harwood UUSD</t>
  </si>
  <si>
    <t>S046</t>
  </si>
  <si>
    <t>Windham Central SU</t>
  </si>
  <si>
    <t>S047</t>
  </si>
  <si>
    <t>Windham Northeast SU</t>
  </si>
  <si>
    <t>S048</t>
  </si>
  <si>
    <t>Windham Southeast SU</t>
  </si>
  <si>
    <t>S049</t>
  </si>
  <si>
    <t>Windham Southwest SU</t>
  </si>
  <si>
    <t>S051</t>
  </si>
  <si>
    <t>Windsor Central SU</t>
  </si>
  <si>
    <t>S052</t>
  </si>
  <si>
    <t>Windsor Southeast SU</t>
  </si>
  <si>
    <t>S054</t>
  </si>
  <si>
    <t>Hartford SD</t>
  </si>
  <si>
    <t>S055</t>
  </si>
  <si>
    <t>Dresden Interstate SD</t>
  </si>
  <si>
    <t>S056</t>
  </si>
  <si>
    <t>Springfield SD</t>
  </si>
  <si>
    <t>S061</t>
  </si>
  <si>
    <t>U097</t>
  </si>
  <si>
    <t>Barre UUSD</t>
  </si>
  <si>
    <t>S063</t>
  </si>
  <si>
    <t>Two Rivers SU</t>
  </si>
  <si>
    <t>S064</t>
  </si>
  <si>
    <t>U146</t>
  </si>
  <si>
    <t>Rivendell Interstate SD</t>
  </si>
  <si>
    <t>S065</t>
  </si>
  <si>
    <t>U051</t>
  </si>
  <si>
    <t>Essex Westford ECUUSD</t>
  </si>
  <si>
    <t>S066</t>
  </si>
  <si>
    <t>Greater Rutland County SU</t>
  </si>
  <si>
    <t>S067</t>
  </si>
  <si>
    <t>U064</t>
  </si>
  <si>
    <t>Kingdom East SD</t>
  </si>
  <si>
    <t>S068</t>
  </si>
  <si>
    <t>Central Vermont SU</t>
  </si>
  <si>
    <t>S069</t>
  </si>
  <si>
    <t>U071</t>
  </si>
  <si>
    <t>Montpelier Roxbury SD</t>
  </si>
  <si>
    <t>S070</t>
  </si>
  <si>
    <t>Lincoln SD</t>
  </si>
  <si>
    <t>Z999</t>
  </si>
  <si>
    <t>Statewide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</si>
</sst>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quot;$&quot;#,##0.00"/>
    <numFmt numFmtId="165" formatCode="[&lt;=9999999]###\-####;\(###\)\ ###\-####"/>
    <numFmt numFmtId="166" formatCode="mm/dd/yy;@"/>
    <numFmt numFmtId="167" formatCode="_(* #,##0.00_);_(* \(#,##0.00\);_(* &quot;-&quot;_);_(@_)"/>
    <numFmt numFmtId="168" formatCode="_(* #,##0.00_);[Red]_(* \(#,##0.00\);_(* &quot;-&quot;_);_(@_)"/>
    <numFmt numFmtId="169" formatCode="00"/>
    <numFmt numFmtId="170" formatCode="0#"/>
    <numFmt numFmtId="171" formatCode="_(* #,##0_);_(* \(#,##0\);_(* &quot;-&quot;??_);_(@_)"/>
    <numFmt numFmtId="172" formatCode="_(&quot;$&quot;* #,##0_);_(&quot;$&quot;* \(#,##0\);_(&quot;$&quot;* &quot;-&quot;??_);_(@_)"/>
    <numFmt numFmtId="173" formatCode="&quot;$&quot;#,##0.00;\(&quot;$&quot;#,##0.00\)"/>
  </numFmts>
  <fonts count="44">
    <font>
      <sz val="12"/>
      <name val="Times New Roman"/>
      <family val="1"/>
    </font>
    <font>
      <sz val="12"/>
      <color indexed="8"/>
      <name val="Times New Roman"/>
      <family val="1"/>
    </font>
    <font>
      <sz val="10"/>
      <name val="HLV"/>
    </font>
    <font>
      <sz val="12"/>
      <name val="Times New Roman"/>
      <family val="1"/>
    </font>
    <font>
      <sz val="11"/>
      <color indexed="8"/>
      <name val="Times New Roman"/>
      <family val="1"/>
    </font>
    <font>
      <sz val="10"/>
      <name val="Times New Roman"/>
      <family val="1"/>
    </font>
    <font>
      <sz val="11"/>
      <name val="Times New Roman"/>
      <family val="1"/>
    </font>
    <font>
      <sz val="10"/>
      <color indexed="8"/>
      <name val="Times New Roman"/>
      <family val="1"/>
    </font>
    <font>
      <sz val="12"/>
      <name val="HLV"/>
    </font>
    <font>
      <sz val="12"/>
      <color indexed="22"/>
      <name val="Calibri"/>
      <family val="2"/>
    </font>
    <font>
      <sz val="12"/>
      <color indexed="22"/>
      <name val="HLV"/>
    </font>
    <font>
      <i/>
      <sz val="12"/>
      <color indexed="8"/>
      <name val="Times New Roman"/>
      <family val="1"/>
    </font>
    <font>
      <i/>
      <sz val="12"/>
      <name val="HLV"/>
    </font>
    <font>
      <sz val="9"/>
      <color indexed="81"/>
      <name val="Tahoma"/>
      <family val="2"/>
    </font>
    <font>
      <b/>
      <sz val="9"/>
      <color indexed="81"/>
      <name val="Tahoma"/>
      <family val="2"/>
    </font>
    <font>
      <sz val="10.5"/>
      <color indexed="8"/>
      <name val="Times New Roman"/>
      <family val="1"/>
    </font>
    <font>
      <b/>
      <sz val="14"/>
      <color indexed="8"/>
      <name val="Times New Roman"/>
      <family val="1"/>
    </font>
    <font>
      <sz val="10"/>
      <color rgb="FF333333"/>
      <name val="Times New Roman"/>
      <family val="1"/>
    </font>
    <font>
      <b/>
      <sz val="10"/>
      <color indexed="8"/>
      <name val="Times New Roman"/>
      <family val="1"/>
    </font>
    <font>
      <sz val="10"/>
      <color theme="1"/>
      <name val="Times New Roman"/>
      <family val="1"/>
    </font>
    <font>
      <b/>
      <sz val="11"/>
      <color indexed="8"/>
      <name val="Times New Roman"/>
      <family val="1"/>
    </font>
    <font>
      <u/>
      <sz val="11"/>
      <color indexed="8"/>
      <name val="Times New Roman"/>
      <family val="1"/>
    </font>
    <font>
      <b/>
      <sz val="10"/>
      <color theme="1"/>
      <name val="Arial"/>
      <family val="2"/>
    </font>
    <font>
      <b/>
      <sz val="12"/>
      <color theme="1"/>
      <name val="Arial"/>
      <family val="2"/>
    </font>
    <font>
      <sz val="10"/>
      <color theme="1"/>
      <name val="Arial"/>
      <family val="2"/>
    </font>
    <font>
      <b/>
      <sz val="8"/>
      <color theme="1"/>
      <name val="Arial"/>
      <family val="2"/>
    </font>
    <font>
      <sz val="8"/>
      <color theme="1"/>
      <name val="Arial"/>
      <family val="2"/>
    </font>
    <font>
      <b/>
      <sz val="10"/>
      <color rgb="FF0000CC"/>
      <name val="Arial"/>
      <family val="2"/>
    </font>
    <font>
      <b/>
      <sz val="10"/>
      <name val="Arial"/>
      <family val="2"/>
    </font>
    <font>
      <sz val="10"/>
      <color rgb="FFFF0000"/>
      <name val="Arial"/>
      <family val="2"/>
    </font>
    <font>
      <sz val="10"/>
      <name val="Arial"/>
      <family val="2"/>
    </font>
    <font>
      <sz val="11"/>
      <color theme="1"/>
      <name val="Times New Roman"/>
      <family val="1"/>
    </font>
    <font>
      <sz val="9"/>
      <color theme="1"/>
      <name val="Times New Roman"/>
      <family val="1"/>
    </font>
    <font>
      <sz val="9"/>
      <color theme="1"/>
      <name val="Arial"/>
      <family val="2"/>
    </font>
    <font>
      <sz val="8"/>
      <color theme="1"/>
      <name val="Calibri"/>
      <family val="2"/>
      <scheme val="minor"/>
    </font>
    <font>
      <i/>
      <sz val="10"/>
      <name val="Times New Roman"/>
      <family val="1"/>
    </font>
    <font>
      <sz val="12"/>
      <color theme="1"/>
      <name val="Times New Roman"/>
      <family val="1"/>
    </font>
    <font>
      <sz val="11"/>
      <color theme="0"/>
      <name val="Times New Roman"/>
      <family val="1"/>
    </font>
    <font>
      <b/>
      <sz val="10"/>
      <color theme="1"/>
      <name val="Times New Roman"/>
      <family val="1"/>
    </font>
    <font>
      <sz val="10"/>
      <color indexed="8"/>
      <name val="Arial"/>
      <family val="2"/>
    </font>
    <font>
      <sz val="11"/>
      <color indexed="8"/>
      <name val="Calibri"/>
      <family val="2"/>
    </font>
    <font>
      <b/>
      <sz val="10"/>
      <color rgb="FF000000"/>
      <name val="Times New Roman"/>
      <family val="1"/>
    </font>
    <font>
      <i/>
      <sz val="10"/>
      <name val="Palatino Linotype"/>
      <family val="1"/>
    </font>
    <font>
      <i/>
      <sz val="10"/>
      <color rgb="FF000000"/>
      <name val="Times New Roman"/>
      <family val="1"/>
    </font>
  </fonts>
  <fills count="14">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CCFF"/>
        <bgColor indexed="64"/>
      </patternFill>
    </fill>
    <fill>
      <patternFill patternType="solid">
        <fgColor rgb="FFCC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indexed="22"/>
        <bgColor indexed="0"/>
      </patternFill>
    </fill>
  </fills>
  <borders count="42">
    <border>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bottom style="thin">
        <color indexed="64"/>
      </bottom>
      <diagonal/>
    </border>
    <border>
      <left/>
      <right style="thin">
        <color indexed="8"/>
      </right>
      <top/>
      <bottom style="thin">
        <color indexed="8"/>
      </bottom>
      <diagonal/>
    </border>
    <border>
      <left/>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hair">
        <color auto="1"/>
      </bottom>
      <diagonal/>
    </border>
    <border>
      <left style="medium">
        <color indexed="64"/>
      </left>
      <right style="medium">
        <color indexed="64"/>
      </right>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top/>
      <bottom style="double">
        <color indexed="64"/>
      </bottom>
      <diagonal/>
    </border>
  </borders>
  <cellStyleXfs count="10">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24" fillId="0" borderId="0"/>
    <xf numFmtId="0" fontId="39" fillId="0" borderId="0"/>
    <xf numFmtId="0" fontId="39" fillId="0" borderId="0"/>
    <xf numFmtId="0" fontId="39" fillId="0" borderId="0"/>
    <xf numFmtId="0" fontId="39" fillId="0" borderId="0"/>
  </cellStyleXfs>
  <cellXfs count="241">
    <xf numFmtId="0" fontId="2" fillId="0" borderId="0" xfId="0" applyFont="1"/>
    <xf numFmtId="0" fontId="1" fillId="2" borderId="0" xfId="0" applyFont="1" applyFill="1" applyAlignment="1">
      <alignment horizontal="centerContinuous"/>
    </xf>
    <xf numFmtId="0" fontId="0" fillId="0" borderId="0" xfId="0" applyAlignment="1">
      <alignment horizontal="centerContinuous"/>
    </xf>
    <xf numFmtId="0" fontId="1" fillId="2" borderId="7" xfId="0" applyFont="1" applyFill="1" applyBorder="1"/>
    <xf numFmtId="49" fontId="1" fillId="2" borderId="8" xfId="0" applyNumberFormat="1" applyFont="1" applyFill="1" applyBorder="1"/>
    <xf numFmtId="0" fontId="1" fillId="2" borderId="9" xfId="0" applyFont="1" applyFill="1" applyBorder="1" applyAlignment="1">
      <alignment horizontal="center"/>
    </xf>
    <xf numFmtId="49" fontId="1" fillId="2" borderId="6" xfId="0" quotePrefix="1" applyNumberFormat="1" applyFont="1" applyFill="1" applyBorder="1"/>
    <xf numFmtId="0" fontId="1" fillId="0" borderId="0" xfId="0" applyFont="1" applyAlignment="1">
      <alignment horizontal="center"/>
    </xf>
    <xf numFmtId="0" fontId="1" fillId="0" borderId="0" xfId="0" applyFont="1" applyAlignment="1">
      <alignment horizontal="center" wrapText="1"/>
    </xf>
    <xf numFmtId="49" fontId="1" fillId="0" borderId="0" xfId="0" applyNumberFormat="1" applyFont="1"/>
    <xf numFmtId="164" fontId="1" fillId="0" borderId="0" xfId="0" applyNumberFormat="1" applyFont="1"/>
    <xf numFmtId="49" fontId="1" fillId="0" borderId="10" xfId="0" applyNumberFormat="1" applyFont="1" applyBorder="1"/>
    <xf numFmtId="0" fontId="1" fillId="2" borderId="3" xfId="0" applyFont="1" applyFill="1" applyBorder="1"/>
    <xf numFmtId="49" fontId="1" fillId="2" borderId="2" xfId="0" applyNumberFormat="1" applyFont="1" applyFill="1" applyBorder="1"/>
    <xf numFmtId="0" fontId="1" fillId="2" borderId="0" xfId="0" applyFont="1" applyFill="1"/>
    <xf numFmtId="165" fontId="1" fillId="2" borderId="2" xfId="0" applyNumberFormat="1" applyFont="1" applyFill="1" applyBorder="1"/>
    <xf numFmtId="0" fontId="1" fillId="2" borderId="3" xfId="0" applyFont="1" applyFill="1" applyBorder="1" applyAlignment="1">
      <alignment wrapText="1"/>
    </xf>
    <xf numFmtId="0" fontId="1" fillId="2" borderId="1" xfId="0" applyFont="1" applyFill="1" applyBorder="1"/>
    <xf numFmtId="0" fontId="1" fillId="2" borderId="3" xfId="0" applyFont="1" applyFill="1" applyBorder="1" applyAlignment="1">
      <alignment horizontal="left"/>
    </xf>
    <xf numFmtId="166" fontId="1" fillId="2" borderId="2" xfId="0" applyNumberFormat="1" applyFont="1" applyFill="1" applyBorder="1"/>
    <xf numFmtId="49" fontId="1" fillId="0" borderId="12" xfId="0" applyNumberFormat="1" applyFont="1" applyBorder="1"/>
    <xf numFmtId="0" fontId="0" fillId="0" borderId="0" xfId="0"/>
    <xf numFmtId="0" fontId="8" fillId="0" borderId="0" xfId="0" applyFont="1" applyAlignment="1">
      <alignment horizontal="centerContinuous"/>
    </xf>
    <xf numFmtId="0" fontId="8" fillId="0" borderId="0" xfId="0" applyFont="1"/>
    <xf numFmtId="0" fontId="8" fillId="0" borderId="0" xfId="0" applyFont="1" applyAlignment="1">
      <alignment horizontal="center" wrapText="1"/>
    </xf>
    <xf numFmtId="0" fontId="1" fillId="0" borderId="0" xfId="0" applyFont="1" applyAlignment="1">
      <alignment horizontal="centerContinuous"/>
    </xf>
    <xf numFmtId="0" fontId="1" fillId="5" borderId="7" xfId="4" applyFont="1" applyFill="1" applyBorder="1" applyAlignment="1">
      <alignment vertical="center"/>
    </xf>
    <xf numFmtId="0" fontId="2" fillId="5" borderId="12" xfId="4" applyFill="1" applyBorder="1" applyAlignment="1">
      <alignment vertical="center"/>
    </xf>
    <xf numFmtId="0" fontId="1" fillId="5" borderId="12" xfId="4" applyFont="1" applyFill="1" applyBorder="1" applyAlignment="1">
      <alignment vertical="center"/>
    </xf>
    <xf numFmtId="49" fontId="15" fillId="5" borderId="7" xfId="4" applyNumberFormat="1" applyFont="1" applyFill="1" applyBorder="1" applyAlignment="1">
      <alignment vertical="center"/>
    </xf>
    <xf numFmtId="0" fontId="0" fillId="5" borderId="15" xfId="0" applyFill="1" applyBorder="1"/>
    <xf numFmtId="0" fontId="0" fillId="5" borderId="0" xfId="0" applyFill="1"/>
    <xf numFmtId="0" fontId="0" fillId="5" borderId="16" xfId="0" applyFill="1" applyBorder="1"/>
    <xf numFmtId="0" fontId="1" fillId="5" borderId="16" xfId="4" applyFont="1" applyFill="1" applyBorder="1" applyAlignment="1">
      <alignment horizontal="centerContinuous" vertical="center"/>
    </xf>
    <xf numFmtId="0" fontId="17" fillId="5" borderId="15" xfId="0" applyFont="1" applyFill="1" applyBorder="1" applyAlignment="1">
      <alignment horizontal="left" vertical="center"/>
    </xf>
    <xf numFmtId="0" fontId="18" fillId="5" borderId="0" xfId="4" applyFont="1" applyFill="1" applyAlignment="1">
      <alignment horizontal="centerContinuous" vertical="center" wrapText="1"/>
    </xf>
    <xf numFmtId="0" fontId="18" fillId="5" borderId="16" xfId="4" applyFont="1" applyFill="1" applyBorder="1" applyAlignment="1">
      <alignment horizontal="centerContinuous" vertical="center" wrapText="1"/>
    </xf>
    <xf numFmtId="0" fontId="18" fillId="5" borderId="15" xfId="4" applyFont="1" applyFill="1" applyBorder="1" applyAlignment="1">
      <alignment vertical="center"/>
    </xf>
    <xf numFmtId="0" fontId="17" fillId="5" borderId="0" xfId="0" applyFont="1" applyFill="1" applyAlignment="1">
      <alignment horizontal="left" vertical="center"/>
    </xf>
    <xf numFmtId="0" fontId="19" fillId="5" borderId="0" xfId="0" applyFont="1" applyFill="1"/>
    <xf numFmtId="0" fontId="18" fillId="5" borderId="0" xfId="4" applyFont="1" applyFill="1" applyAlignment="1">
      <alignment vertical="center"/>
    </xf>
    <xf numFmtId="0" fontId="18" fillId="5" borderId="16" xfId="4" applyFont="1" applyFill="1" applyBorder="1" applyAlignment="1">
      <alignment vertical="center"/>
    </xf>
    <xf numFmtId="0" fontId="2" fillId="5" borderId="17" xfId="4" applyFill="1" applyBorder="1" applyAlignment="1">
      <alignment vertical="center"/>
    </xf>
    <xf numFmtId="0" fontId="20" fillId="5" borderId="18" xfId="4" applyFont="1" applyFill="1" applyBorder="1" applyAlignment="1">
      <alignment vertical="center"/>
    </xf>
    <xf numFmtId="0" fontId="7" fillId="5" borderId="18" xfId="4" applyFont="1" applyFill="1" applyBorder="1" applyAlignment="1">
      <alignment vertical="center"/>
    </xf>
    <xf numFmtId="0" fontId="7" fillId="5" borderId="19" xfId="4" applyFont="1" applyFill="1" applyBorder="1" applyAlignment="1">
      <alignment vertical="center"/>
    </xf>
    <xf numFmtId="0" fontId="2" fillId="5" borderId="15" xfId="4" applyFill="1" applyBorder="1" applyAlignment="1">
      <alignment vertical="center"/>
    </xf>
    <xf numFmtId="49" fontId="21" fillId="5" borderId="0" xfId="4" applyNumberFormat="1" applyFont="1" applyFill="1" applyAlignment="1">
      <alignment vertical="center"/>
    </xf>
    <xf numFmtId="0" fontId="4" fillId="5" borderId="16" xfId="4" applyFont="1" applyFill="1" applyBorder="1" applyAlignment="1">
      <alignment vertical="center"/>
    </xf>
    <xf numFmtId="0" fontId="4" fillId="5" borderId="0" xfId="4" applyFont="1" applyFill="1" applyAlignment="1">
      <alignment vertical="center"/>
    </xf>
    <xf numFmtId="0" fontId="6" fillId="5" borderId="0" xfId="4" applyFont="1" applyFill="1" applyAlignment="1">
      <alignment vertical="center"/>
    </xf>
    <xf numFmtId="49" fontId="4" fillId="5" borderId="0" xfId="4" applyNumberFormat="1" applyFont="1" applyFill="1" applyAlignment="1">
      <alignment vertical="center"/>
    </xf>
    <xf numFmtId="0" fontId="20" fillId="5" borderId="0" xfId="4" applyFont="1" applyFill="1" applyAlignment="1">
      <alignment vertical="center"/>
    </xf>
    <xf numFmtId="0" fontId="7" fillId="5" borderId="0" xfId="4" applyFont="1" applyFill="1" applyAlignment="1">
      <alignment vertical="center"/>
    </xf>
    <xf numFmtId="0" fontId="2" fillId="5" borderId="0" xfId="4" applyFill="1" applyAlignment="1">
      <alignment vertical="center"/>
    </xf>
    <xf numFmtId="0" fontId="5" fillId="5" borderId="0" xfId="4" applyFont="1" applyFill="1" applyAlignment="1">
      <alignment vertical="center" wrapText="1"/>
    </xf>
    <xf numFmtId="0" fontId="2" fillId="5" borderId="16" xfId="4" applyFill="1" applyBorder="1" applyAlignment="1">
      <alignment vertical="center"/>
    </xf>
    <xf numFmtId="49" fontId="4" fillId="5" borderId="0" xfId="4" applyNumberFormat="1" applyFont="1" applyFill="1" applyAlignment="1">
      <alignment horizontal="left" vertical="center"/>
    </xf>
    <xf numFmtId="0" fontId="4" fillId="0" borderId="16" xfId="4" applyFont="1" applyBorder="1" applyAlignment="1">
      <alignment vertical="center"/>
    </xf>
    <xf numFmtId="0" fontId="2" fillId="5" borderId="20" xfId="4" applyFill="1" applyBorder="1" applyAlignment="1">
      <alignment vertical="center"/>
    </xf>
    <xf numFmtId="49" fontId="21" fillId="5" borderId="10" xfId="4" applyNumberFormat="1" applyFont="1" applyFill="1" applyBorder="1" applyAlignment="1">
      <alignment vertical="center"/>
    </xf>
    <xf numFmtId="0" fontId="4" fillId="5" borderId="21" xfId="4" applyFont="1" applyFill="1" applyBorder="1" applyAlignment="1">
      <alignment vertical="center"/>
    </xf>
    <xf numFmtId="0" fontId="0" fillId="3" borderId="0" xfId="0" applyFill="1"/>
    <xf numFmtId="0" fontId="22" fillId="0" borderId="0" xfId="0" applyFont="1" applyAlignment="1">
      <alignment horizontal="right"/>
    </xf>
    <xf numFmtId="0" fontId="22" fillId="0" borderId="0" xfId="0" applyFont="1"/>
    <xf numFmtId="0" fontId="0" fillId="6" borderId="0" xfId="0" applyFill="1"/>
    <xf numFmtId="0" fontId="0" fillId="0" borderId="0" xfId="0" applyAlignment="1">
      <alignment horizontal="left" indent="1"/>
    </xf>
    <xf numFmtId="0" fontId="22" fillId="0" borderId="0" xfId="0" applyFont="1" applyAlignment="1">
      <alignment horizontal="left" indent="1"/>
    </xf>
    <xf numFmtId="0" fontId="23" fillId="0" borderId="0" xfId="0" applyFont="1" applyAlignment="1">
      <alignment horizontal="center"/>
    </xf>
    <xf numFmtId="0" fontId="22" fillId="0" borderId="0" xfId="0" applyFont="1" applyAlignment="1">
      <alignment horizontal="center"/>
    </xf>
    <xf numFmtId="0" fontId="22" fillId="0" borderId="0" xfId="5" applyFont="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0" fontId="25" fillId="0" borderId="0" xfId="0" applyFont="1" applyAlignment="1">
      <alignment horizontal="center"/>
    </xf>
    <xf numFmtId="0" fontId="26" fillId="0" borderId="0" xfId="0" applyFont="1" applyAlignment="1">
      <alignment horizontal="center"/>
    </xf>
    <xf numFmtId="0" fontId="0" fillId="0" borderId="0" xfId="0" applyAlignment="1">
      <alignment horizontal="center"/>
    </xf>
    <xf numFmtId="41" fontId="27" fillId="7" borderId="5" xfId="0" applyNumberFormat="1" applyFont="1" applyFill="1" applyBorder="1"/>
    <xf numFmtId="0" fontId="28" fillId="0" borderId="0" xfId="0" applyFont="1" applyAlignment="1">
      <alignment horizontal="center"/>
    </xf>
    <xf numFmtId="0" fontId="28" fillId="6" borderId="0" xfId="0" applyFont="1" applyFill="1" applyAlignment="1">
      <alignment horizontal="center"/>
    </xf>
    <xf numFmtId="41" fontId="0" fillId="0" borderId="0" xfId="0" applyNumberFormat="1"/>
    <xf numFmtId="167" fontId="0" fillId="0" borderId="0" xfId="0" applyNumberFormat="1"/>
    <xf numFmtId="43" fontId="0" fillId="0" borderId="0" xfId="0" applyNumberFormat="1"/>
    <xf numFmtId="167" fontId="0" fillId="0" borderId="23" xfId="0" applyNumberFormat="1" applyBorder="1"/>
    <xf numFmtId="0" fontId="0" fillId="6" borderId="23" xfId="0" applyFill="1" applyBorder="1"/>
    <xf numFmtId="168" fontId="0" fillId="0" borderId="0" xfId="0" applyNumberFormat="1"/>
    <xf numFmtId="169" fontId="0" fillId="0" borderId="0" xfId="0" applyNumberFormat="1" applyAlignment="1">
      <alignment horizontal="center"/>
    </xf>
    <xf numFmtId="169" fontId="29" fillId="0" borderId="0" xfId="0" applyNumberFormat="1" applyFont="1" applyAlignment="1">
      <alignment horizontal="center"/>
    </xf>
    <xf numFmtId="170" fontId="30" fillId="0" borderId="0" xfId="0" applyNumberFormat="1" applyFont="1"/>
    <xf numFmtId="170" fontId="30" fillId="6" borderId="0" xfId="0" applyNumberFormat="1" applyFont="1" applyFill="1"/>
    <xf numFmtId="167" fontId="0" fillId="0" borderId="24" xfId="0" applyNumberFormat="1" applyBorder="1"/>
    <xf numFmtId="44" fontId="0" fillId="0" borderId="0" xfId="0" applyNumberFormat="1"/>
    <xf numFmtId="44" fontId="0" fillId="0" borderId="23" xfId="0" applyNumberFormat="1" applyBorder="1"/>
    <xf numFmtId="169" fontId="0" fillId="0" borderId="25" xfId="0" applyNumberFormat="1" applyBorder="1" applyAlignment="1">
      <alignment horizontal="center"/>
    </xf>
    <xf numFmtId="169" fontId="29" fillId="0" borderId="25" xfId="0" applyNumberFormat="1" applyFont="1" applyBorder="1" applyAlignment="1">
      <alignment horizontal="center"/>
    </xf>
    <xf numFmtId="170" fontId="30" fillId="0" borderId="25" xfId="0" applyNumberFormat="1" applyFont="1" applyBorder="1"/>
    <xf numFmtId="44" fontId="0" fillId="0" borderId="25" xfId="0" applyNumberFormat="1" applyBorder="1"/>
    <xf numFmtId="44" fontId="0" fillId="0" borderId="26" xfId="0" applyNumberFormat="1" applyBorder="1"/>
    <xf numFmtId="0" fontId="30" fillId="0" borderId="25" xfId="0" applyFont="1" applyBorder="1"/>
    <xf numFmtId="0" fontId="30" fillId="6" borderId="0" xfId="0" applyFont="1" applyFill="1"/>
    <xf numFmtId="0" fontId="30" fillId="0" borderId="0" xfId="0" applyFont="1"/>
    <xf numFmtId="44" fontId="0" fillId="6" borderId="0" xfId="0" applyNumberFormat="1" applyFill="1"/>
    <xf numFmtId="0" fontId="31" fillId="0" borderId="0" xfId="0" applyFont="1" applyAlignment="1">
      <alignment vertical="center"/>
    </xf>
    <xf numFmtId="0" fontId="32" fillId="0" borderId="0" xfId="0" applyFont="1" applyAlignment="1">
      <alignment vertical="center"/>
    </xf>
    <xf numFmtId="0" fontId="33" fillId="0" borderId="22" xfId="5" applyFont="1" applyBorder="1" applyAlignment="1">
      <alignment horizontal="center"/>
    </xf>
    <xf numFmtId="0" fontId="5" fillId="0" borderId="0" xfId="0" applyFont="1" applyAlignment="1">
      <alignment vertical="center"/>
    </xf>
    <xf numFmtId="14" fontId="5" fillId="0" borderId="0" xfId="0" applyNumberFormat="1" applyFont="1" applyAlignment="1" applyProtection="1">
      <alignment horizontal="center" vertical="center"/>
      <protection locked="0"/>
    </xf>
    <xf numFmtId="0" fontId="35" fillId="0" borderId="0" xfId="0" applyFont="1" applyAlignment="1" applyProtection="1">
      <alignment vertical="center"/>
      <protection locked="0"/>
    </xf>
    <xf numFmtId="0" fontId="36" fillId="0" borderId="27" xfId="0" applyFont="1" applyBorder="1" applyAlignment="1" applyProtection="1">
      <alignment vertical="center"/>
      <protection locked="0"/>
    </xf>
    <xf numFmtId="0" fontId="36" fillId="0" borderId="28" xfId="0" applyFont="1" applyBorder="1" applyProtection="1">
      <protection locked="0"/>
    </xf>
    <xf numFmtId="0" fontId="22" fillId="0" borderId="23" xfId="5" applyFont="1" applyBorder="1" applyAlignment="1">
      <alignment horizontal="center"/>
    </xf>
    <xf numFmtId="0" fontId="3" fillId="0" borderId="33" xfId="0" applyFont="1" applyBorder="1" applyAlignment="1" applyProtection="1">
      <alignment horizontal="right" vertical="center"/>
      <protection locked="0"/>
    </xf>
    <xf numFmtId="44" fontId="36" fillId="0" borderId="34" xfId="2" applyFont="1" applyFill="1" applyBorder="1" applyAlignment="1" applyProtection="1">
      <protection locked="0"/>
    </xf>
    <xf numFmtId="0" fontId="37" fillId="0" borderId="0" xfId="0" applyFont="1" applyAlignment="1">
      <alignment vertical="center"/>
    </xf>
    <xf numFmtId="0" fontId="37" fillId="0" borderId="0" xfId="0" applyFont="1" applyAlignment="1">
      <alignment horizontal="right" vertical="center"/>
    </xf>
    <xf numFmtId="171" fontId="31" fillId="0" borderId="35" xfId="1" applyNumberFormat="1" applyFont="1" applyFill="1" applyBorder="1" applyAlignment="1">
      <alignment vertical="center"/>
    </xf>
    <xf numFmtId="0" fontId="5" fillId="0" borderId="36" xfId="0" applyFont="1" applyBorder="1" applyAlignment="1">
      <alignment vertical="center"/>
    </xf>
    <xf numFmtId="0" fontId="5" fillId="0" borderId="24" xfId="0" applyFont="1" applyBorder="1" applyAlignment="1">
      <alignment vertical="center"/>
    </xf>
    <xf numFmtId="0" fontId="5" fillId="0" borderId="0" xfId="0" applyFont="1" applyAlignment="1">
      <alignment horizontal="left" vertical="center"/>
    </xf>
    <xf numFmtId="43" fontId="31" fillId="0" borderId="35" xfId="1" applyFont="1" applyFill="1" applyBorder="1" applyAlignment="1">
      <alignment vertical="center"/>
    </xf>
    <xf numFmtId="0" fontId="38" fillId="0" borderId="36" xfId="0" applyFont="1" applyBorder="1" applyAlignment="1">
      <alignment vertical="center"/>
    </xf>
    <xf numFmtId="0" fontId="38" fillId="0" borderId="24" xfId="0" applyFont="1" applyBorder="1" applyAlignment="1">
      <alignment vertical="center"/>
    </xf>
    <xf numFmtId="0" fontId="1" fillId="8" borderId="5"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38" xfId="0" applyFont="1" applyFill="1" applyBorder="1" applyAlignment="1">
      <alignment horizontal="center" vertical="center" wrapText="1"/>
    </xf>
    <xf numFmtId="0" fontId="36" fillId="8" borderId="5" xfId="0" applyFont="1" applyFill="1" applyBorder="1" applyAlignment="1">
      <alignment vertical="center" wrapText="1"/>
    </xf>
    <xf numFmtId="0" fontId="36" fillId="9" borderId="5" xfId="0" applyFont="1" applyFill="1" applyBorder="1" applyAlignment="1">
      <alignment vertical="center" wrapText="1"/>
    </xf>
    <xf numFmtId="0" fontId="1" fillId="10" borderId="5" xfId="0" applyFont="1" applyFill="1" applyBorder="1" applyAlignment="1">
      <alignment horizontal="center" vertical="center" wrapText="1"/>
    </xf>
    <xf numFmtId="0" fontId="3" fillId="4" borderId="5" xfId="0" applyFont="1" applyFill="1" applyBorder="1" applyAlignment="1">
      <alignment vertical="center" wrapText="1"/>
    </xf>
    <xf numFmtId="0" fontId="36" fillId="3" borderId="5" xfId="0" applyFont="1" applyFill="1" applyBorder="1" applyAlignment="1">
      <alignment vertical="center" wrapText="1"/>
    </xf>
    <xf numFmtId="0" fontId="36" fillId="11" borderId="5" xfId="0" applyFont="1" applyFill="1" applyBorder="1" applyAlignment="1">
      <alignment vertical="center" wrapText="1"/>
    </xf>
    <xf numFmtId="0" fontId="36" fillId="12" borderId="5" xfId="0" applyFont="1" applyFill="1" applyBorder="1" applyAlignment="1">
      <alignment vertical="center" wrapText="1"/>
    </xf>
    <xf numFmtId="16" fontId="36" fillId="12" borderId="5" xfId="0" applyNumberFormat="1" applyFont="1" applyFill="1" applyBorder="1" applyAlignment="1">
      <alignment vertical="center" wrapText="1"/>
    </xf>
    <xf numFmtId="0" fontId="19" fillId="0" borderId="0" xfId="0" applyFont="1" applyAlignment="1">
      <alignment vertical="center"/>
    </xf>
    <xf numFmtId="0" fontId="4" fillId="0" borderId="5" xfId="6" applyFont="1" applyBorder="1" applyAlignment="1">
      <alignment wrapText="1"/>
    </xf>
    <xf numFmtId="43" fontId="4" fillId="0" borderId="5" xfId="1" applyFont="1" applyBorder="1" applyAlignment="1">
      <alignment wrapText="1"/>
    </xf>
    <xf numFmtId="43" fontId="31" fillId="0" borderId="37" xfId="1" applyFont="1" applyBorder="1" applyAlignment="1"/>
    <xf numFmtId="43" fontId="31" fillId="0" borderId="38" xfId="1" applyFont="1" applyBorder="1" applyAlignment="1"/>
    <xf numFmtId="44" fontId="4" fillId="0" borderId="5" xfId="2" applyFont="1" applyBorder="1" applyAlignment="1">
      <alignment horizontal="right" wrapText="1"/>
    </xf>
    <xf numFmtId="44" fontId="4" fillId="9" borderId="5" xfId="2" applyFont="1" applyFill="1" applyBorder="1" applyAlignment="1">
      <alignment horizontal="right" wrapText="1"/>
    </xf>
    <xf numFmtId="44" fontId="31" fillId="0" borderId="5" xfId="2" applyFont="1" applyBorder="1" applyAlignment="1">
      <alignment wrapText="1"/>
    </xf>
    <xf numFmtId="44" fontId="31" fillId="9" borderId="5" xfId="2" applyFont="1" applyFill="1" applyBorder="1" applyAlignment="1">
      <alignment wrapText="1"/>
    </xf>
    <xf numFmtId="44" fontId="31" fillId="0" borderId="5" xfId="0" applyNumberFormat="1" applyFont="1" applyBorder="1"/>
    <xf numFmtId="172" fontId="31" fillId="9" borderId="0" xfId="2" applyNumberFormat="1" applyFont="1" applyFill="1" applyAlignment="1">
      <alignment vertical="center"/>
    </xf>
    <xf numFmtId="44" fontId="31" fillId="10" borderId="5" xfId="0" applyNumberFormat="1" applyFont="1" applyFill="1" applyBorder="1" applyAlignment="1">
      <alignment wrapText="1"/>
    </xf>
    <xf numFmtId="9" fontId="31" fillId="4" borderId="5" xfId="3" applyFont="1" applyFill="1" applyBorder="1" applyAlignment="1">
      <alignment wrapText="1"/>
    </xf>
    <xf numFmtId="44" fontId="31" fillId="3" borderId="5" xfId="0" applyNumberFormat="1" applyFont="1" applyFill="1" applyBorder="1" applyAlignment="1">
      <alignment wrapText="1"/>
    </xf>
    <xf numFmtId="44" fontId="31" fillId="11" borderId="5" xfId="0" applyNumberFormat="1" applyFont="1" applyFill="1" applyBorder="1" applyAlignment="1">
      <alignment wrapText="1"/>
    </xf>
    <xf numFmtId="167" fontId="31" fillId="8" borderId="5" xfId="5" applyNumberFormat="1" applyFont="1" applyFill="1" applyBorder="1"/>
    <xf numFmtId="44" fontId="31" fillId="0" borderId="5" xfId="0" applyNumberFormat="1" applyFont="1" applyBorder="1" applyAlignment="1">
      <alignment wrapText="1"/>
    </xf>
    <xf numFmtId="0" fontId="31" fillId="12" borderId="5" xfId="0" applyFont="1" applyFill="1" applyBorder="1" applyAlignment="1">
      <alignment wrapText="1"/>
    </xf>
    <xf numFmtId="0" fontId="31" fillId="0" borderId="0" xfId="0" applyFont="1" applyAlignment="1">
      <alignment vertical="center" wrapText="1"/>
    </xf>
    <xf numFmtId="44" fontId="31" fillId="0" borderId="5" xfId="2" applyFont="1" applyBorder="1" applyAlignment="1"/>
    <xf numFmtId="44" fontId="31" fillId="9" borderId="5" xfId="0" applyNumberFormat="1" applyFont="1" applyFill="1" applyBorder="1"/>
    <xf numFmtId="44" fontId="31" fillId="9" borderId="5" xfId="0" applyNumberFormat="1" applyFont="1" applyFill="1" applyBorder="1" applyAlignment="1">
      <alignment wrapText="1"/>
    </xf>
    <xf numFmtId="0" fontId="31" fillId="12" borderId="5" xfId="0" applyFont="1" applyFill="1" applyBorder="1"/>
    <xf numFmtId="0" fontId="4" fillId="0" borderId="5" xfId="7" applyFont="1" applyBorder="1" applyAlignment="1">
      <alignment wrapText="1"/>
    </xf>
    <xf numFmtId="0" fontId="4" fillId="0" borderId="5" xfId="7" applyFont="1" applyBorder="1" applyAlignment="1">
      <alignment horizontal="right" wrapText="1"/>
    </xf>
    <xf numFmtId="0" fontId="31" fillId="0" borderId="5" xfId="0" applyFont="1" applyBorder="1"/>
    <xf numFmtId="43" fontId="31" fillId="0" borderId="33" xfId="1" applyFont="1" applyBorder="1" applyAlignment="1"/>
    <xf numFmtId="43" fontId="31" fillId="0" borderId="34" xfId="1" applyFont="1" applyBorder="1" applyAlignment="1"/>
    <xf numFmtId="44" fontId="4" fillId="0" borderId="5" xfId="7" applyNumberFormat="1" applyFont="1" applyBorder="1" applyAlignment="1">
      <alignment horizontal="right" wrapText="1"/>
    </xf>
    <xf numFmtId="44" fontId="4" fillId="10" borderId="5" xfId="7" applyNumberFormat="1" applyFont="1" applyFill="1" applyBorder="1" applyAlignment="1">
      <alignment horizontal="right" wrapText="1"/>
    </xf>
    <xf numFmtId="0" fontId="40" fillId="0" borderId="39" xfId="7" applyFont="1" applyBorder="1" applyAlignment="1">
      <alignment wrapText="1"/>
    </xf>
    <xf numFmtId="0" fontId="40" fillId="0" borderId="39" xfId="7" applyFont="1" applyBorder="1" applyAlignment="1">
      <alignment horizontal="right" wrapText="1"/>
    </xf>
    <xf numFmtId="0" fontId="31" fillId="10" borderId="0" xfId="0" applyFont="1" applyFill="1" applyAlignment="1">
      <alignment vertical="center"/>
    </xf>
    <xf numFmtId="0" fontId="40" fillId="0" borderId="40" xfId="7" applyFont="1" applyBorder="1" applyAlignment="1">
      <alignment wrapText="1"/>
    </xf>
    <xf numFmtId="0" fontId="40" fillId="0" borderId="40" xfId="7" applyFont="1" applyBorder="1" applyAlignment="1">
      <alignment horizontal="right" wrapText="1"/>
    </xf>
    <xf numFmtId="0" fontId="39" fillId="0" borderId="0" xfId="7"/>
    <xf numFmtId="0" fontId="0" fillId="4" borderId="0" xfId="0" applyFill="1"/>
    <xf numFmtId="0" fontId="31" fillId="0" borderId="0" xfId="0" applyFont="1" applyAlignment="1">
      <alignment wrapText="1"/>
    </xf>
    <xf numFmtId="0" fontId="31" fillId="0" borderId="0" xfId="0" applyFont="1"/>
    <xf numFmtId="0" fontId="4" fillId="13" borderId="4" xfId="8" applyFont="1" applyFill="1" applyBorder="1" applyAlignment="1">
      <alignment horizontal="center" wrapText="1"/>
    </xf>
    <xf numFmtId="0" fontId="4" fillId="13" borderId="5" xfId="9" applyFont="1" applyFill="1" applyBorder="1" applyAlignment="1">
      <alignment horizontal="center"/>
    </xf>
    <xf numFmtId="0" fontId="4" fillId="0" borderId="4" xfId="8" quotePrefix="1" applyFont="1" applyBorder="1" applyAlignment="1">
      <alignment horizontal="center" wrapText="1"/>
    </xf>
    <xf numFmtId="0" fontId="4" fillId="0" borderId="5" xfId="9" applyFont="1" applyBorder="1" applyAlignment="1">
      <alignment wrapText="1"/>
    </xf>
    <xf numFmtId="173" fontId="4" fillId="0" borderId="5" xfId="9" applyNumberFormat="1" applyFont="1" applyBorder="1" applyAlignment="1">
      <alignment horizontal="right" wrapText="1"/>
    </xf>
    <xf numFmtId="0" fontId="4" fillId="0" borderId="4" xfId="8" applyFont="1" applyBorder="1" applyAlignment="1">
      <alignment horizontal="center" wrapText="1"/>
    </xf>
    <xf numFmtId="0" fontId="2" fillId="0" borderId="0" xfId="0" applyFont="1" applyAlignment="1">
      <alignment horizontal="centerContinuous"/>
    </xf>
    <xf numFmtId="0" fontId="2" fillId="0" borderId="0" xfId="0" quotePrefix="1" applyFont="1" applyProtection="1">
      <protection hidden="1"/>
    </xf>
    <xf numFmtId="44" fontId="1" fillId="2" borderId="0" xfId="0" applyNumberFormat="1" applyFont="1" applyFill="1" applyAlignment="1">
      <alignment horizontal="centerContinuous"/>
    </xf>
    <xf numFmtId="44" fontId="5" fillId="0" borderId="0" xfId="0" applyNumberFormat="1" applyFont="1" applyAlignment="1" applyProtection="1">
      <alignment horizontal="center" vertical="center"/>
      <protection locked="0"/>
    </xf>
    <xf numFmtId="44" fontId="5" fillId="0" borderId="0" xfId="0" applyNumberFormat="1" applyFont="1" applyAlignment="1">
      <alignment vertical="center"/>
    </xf>
    <xf numFmtId="44" fontId="31" fillId="0" borderId="0" xfId="0" applyNumberFormat="1" applyFont="1" applyAlignment="1">
      <alignment vertical="center"/>
    </xf>
    <xf numFmtId="44" fontId="1" fillId="8" borderId="5" xfId="0" applyNumberFormat="1" applyFont="1" applyFill="1" applyBorder="1" applyAlignment="1">
      <alignment horizontal="center" vertical="center" wrapText="1"/>
    </xf>
    <xf numFmtId="44" fontId="4" fillId="0" borderId="5" xfId="6" applyNumberFormat="1" applyFont="1" applyBorder="1" applyAlignment="1">
      <alignment wrapText="1"/>
    </xf>
    <xf numFmtId="44" fontId="4" fillId="0" borderId="5" xfId="7" applyNumberFormat="1" applyFont="1" applyBorder="1" applyAlignment="1">
      <alignment wrapText="1"/>
    </xf>
    <xf numFmtId="44" fontId="40" fillId="0" borderId="39" xfId="7" applyNumberFormat="1" applyFont="1" applyBorder="1" applyAlignment="1">
      <alignment horizontal="right" wrapText="1"/>
    </xf>
    <xf numFmtId="44" fontId="40" fillId="0" borderId="40" xfId="7" applyNumberFormat="1" applyFont="1" applyBorder="1" applyAlignment="1">
      <alignment horizontal="right" wrapText="1"/>
    </xf>
    <xf numFmtId="0" fontId="17" fillId="5" borderId="15" xfId="0" quotePrefix="1" applyFont="1" applyFill="1" applyBorder="1" applyAlignment="1">
      <alignment horizontal="left" vertical="center"/>
    </xf>
    <xf numFmtId="0" fontId="7" fillId="5" borderId="0" xfId="4" applyFont="1" applyFill="1" applyAlignment="1">
      <alignment horizontal="right" vertical="center"/>
    </xf>
    <xf numFmtId="43" fontId="0" fillId="6" borderId="0" xfId="1" applyFont="1" applyFill="1"/>
    <xf numFmtId="0" fontId="1" fillId="0" borderId="0" xfId="0" applyFont="1" applyAlignment="1">
      <alignment horizontal="left" vertical="top"/>
    </xf>
    <xf numFmtId="0" fontId="5" fillId="0" borderId="0" xfId="0" applyFont="1"/>
    <xf numFmtId="0" fontId="2" fillId="0" borderId="15" xfId="4" applyBorder="1" applyAlignment="1">
      <alignment vertical="center"/>
    </xf>
    <xf numFmtId="0" fontId="20" fillId="0" borderId="0" xfId="4" applyFont="1" applyAlignment="1">
      <alignment vertical="center"/>
    </xf>
    <xf numFmtId="0" fontId="6" fillId="0" borderId="0" xfId="4" applyFont="1" applyAlignment="1">
      <alignment vertical="center"/>
    </xf>
    <xf numFmtId="0" fontId="7" fillId="0" borderId="0" xfId="4" applyFont="1" applyAlignment="1">
      <alignment vertical="center"/>
    </xf>
    <xf numFmtId="0" fontId="2" fillId="0" borderId="0" xfId="4" applyAlignment="1">
      <alignment vertical="center"/>
    </xf>
    <xf numFmtId="0" fontId="5" fillId="0" borderId="0" xfId="4" applyFont="1" applyAlignment="1">
      <alignment vertical="center" wrapText="1"/>
    </xf>
    <xf numFmtId="0" fontId="2" fillId="0" borderId="16" xfId="4" applyBorder="1" applyAlignment="1">
      <alignment vertical="center"/>
    </xf>
    <xf numFmtId="0" fontId="7" fillId="0" borderId="0" xfId="4" applyFont="1" applyAlignment="1">
      <alignment horizontal="right" vertical="center"/>
    </xf>
    <xf numFmtId="49" fontId="4" fillId="0" borderId="10" xfId="4" applyNumberFormat="1" applyFont="1" applyBorder="1" applyAlignment="1">
      <alignment vertical="center"/>
    </xf>
    <xf numFmtId="49" fontId="4" fillId="0" borderId="0" xfId="4" applyNumberFormat="1" applyFont="1" applyAlignment="1">
      <alignment vertical="center"/>
    </xf>
    <xf numFmtId="0" fontId="42" fillId="0" borderId="0" xfId="0" applyFont="1"/>
    <xf numFmtId="2" fontId="4" fillId="0" borderId="0" xfId="4" applyNumberFormat="1" applyFont="1" applyAlignment="1">
      <alignment horizontal="left" vertical="center"/>
    </xf>
    <xf numFmtId="0" fontId="35" fillId="5" borderId="0" xfId="0" applyFont="1" applyFill="1"/>
    <xf numFmtId="2" fontId="4" fillId="5" borderId="41" xfId="4" applyNumberFormat="1" applyFont="1" applyFill="1" applyBorder="1" applyAlignment="1">
      <alignment horizontal="left" vertical="center"/>
    </xf>
    <xf numFmtId="2" fontId="4" fillId="0" borderId="10" xfId="4" applyNumberFormat="1" applyFont="1" applyBorder="1" applyAlignment="1">
      <alignment horizontal="left" vertical="center"/>
    </xf>
    <xf numFmtId="49" fontId="1" fillId="0" borderId="0" xfId="0" applyNumberFormat="1" applyFont="1" applyAlignment="1">
      <alignment horizontal="left"/>
    </xf>
    <xf numFmtId="0" fontId="2" fillId="5" borderId="0" xfId="4" applyFill="1" applyAlignment="1">
      <alignment vertical="center" wrapText="1"/>
    </xf>
    <xf numFmtId="0" fontId="2" fillId="5" borderId="16" xfId="4" applyFill="1" applyBorder="1" applyAlignment="1">
      <alignment vertical="center" wrapText="1"/>
    </xf>
    <xf numFmtId="49" fontId="1" fillId="3" borderId="0" xfId="0" applyNumberFormat="1" applyFont="1" applyFill="1" applyAlignment="1">
      <alignment horizontal="left"/>
    </xf>
    <xf numFmtId="49" fontId="1" fillId="0" borderId="0" xfId="0" applyNumberFormat="1" applyFont="1" applyAlignment="1">
      <alignment horizontal="center"/>
    </xf>
    <xf numFmtId="0" fontId="11" fillId="2" borderId="3" xfId="0" applyFont="1" applyFill="1" applyBorder="1" applyAlignment="1">
      <alignment wrapText="1"/>
    </xf>
    <xf numFmtId="0" fontId="12" fillId="0" borderId="1" xfId="0" applyFont="1" applyBorder="1" applyAlignment="1">
      <alignment wrapText="1"/>
    </xf>
    <xf numFmtId="0" fontId="12" fillId="0" borderId="2" xfId="0" applyFont="1" applyBorder="1" applyAlignment="1">
      <alignment wrapText="1"/>
    </xf>
    <xf numFmtId="0" fontId="9" fillId="0" borderId="0" xfId="0" applyFont="1" applyAlignment="1">
      <alignment vertical="top" wrapText="1"/>
    </xf>
    <xf numFmtId="0" fontId="10" fillId="0" borderId="0" xfId="0" applyFont="1" applyAlignment="1">
      <alignment vertical="top" wrapText="1"/>
    </xf>
    <xf numFmtId="0" fontId="1" fillId="0" borderId="7" xfId="0" applyFont="1" applyBorder="1" applyAlignment="1">
      <alignment vertical="top" wrapText="1"/>
    </xf>
    <xf numFmtId="0" fontId="8" fillId="0" borderId="12" xfId="0" applyFont="1" applyBorder="1" applyAlignment="1">
      <alignment vertical="top" wrapText="1"/>
    </xf>
    <xf numFmtId="0" fontId="8" fillId="0" borderId="6" xfId="0" applyFont="1" applyBorder="1" applyAlignment="1">
      <alignment vertical="top" wrapText="1"/>
    </xf>
    <xf numFmtId="0" fontId="1" fillId="0" borderId="0" xfId="0" applyFont="1" applyAlignment="1">
      <alignment horizontal="left" wrapText="1"/>
    </xf>
    <xf numFmtId="49" fontId="1" fillId="0" borderId="0" xfId="0" applyNumberFormat="1" applyFont="1" applyAlignment="1">
      <alignment horizontal="left"/>
    </xf>
    <xf numFmtId="0" fontId="1" fillId="2" borderId="13" xfId="0" applyFont="1" applyFill="1" applyBorder="1" applyAlignment="1">
      <alignment horizontal="left" wrapText="1"/>
    </xf>
    <xf numFmtId="0" fontId="1" fillId="2" borderId="14" xfId="0" applyFont="1" applyFill="1" applyBorder="1" applyAlignment="1">
      <alignment horizontal="left" wrapText="1"/>
    </xf>
    <xf numFmtId="0" fontId="1" fillId="2" borderId="11" xfId="0" applyFont="1" applyFill="1" applyBorder="1" applyAlignment="1">
      <alignment horizontal="left" wrapText="1"/>
    </xf>
    <xf numFmtId="0" fontId="34" fillId="0" borderId="29" xfId="0" applyFont="1" applyBorder="1" applyAlignment="1">
      <alignment horizontal="center" wrapText="1"/>
    </xf>
    <xf numFmtId="0" fontId="34" fillId="0" borderId="30" xfId="0" applyFont="1" applyBorder="1" applyAlignment="1">
      <alignment horizontal="center" wrapText="1"/>
    </xf>
    <xf numFmtId="0" fontId="34" fillId="0" borderId="31" xfId="0" applyFont="1" applyBorder="1" applyAlignment="1">
      <alignment horizontal="center" wrapText="1"/>
    </xf>
    <xf numFmtId="0" fontId="34" fillId="0" borderId="32" xfId="0" applyFont="1" applyBorder="1" applyAlignment="1">
      <alignment horizontal="center" wrapText="1"/>
    </xf>
    <xf numFmtId="49" fontId="4" fillId="5" borderId="10" xfId="4" applyNumberFormat="1" applyFont="1" applyFill="1" applyBorder="1" applyAlignment="1">
      <alignment horizontal="left" vertical="center"/>
    </xf>
    <xf numFmtId="49" fontId="1" fillId="5" borderId="12" xfId="1" applyNumberFormat="1" applyFont="1" applyFill="1" applyBorder="1" applyAlignment="1">
      <alignment vertical="center"/>
    </xf>
    <xf numFmtId="43" fontId="2" fillId="5" borderId="12" xfId="1" applyFont="1" applyFill="1" applyBorder="1" applyAlignment="1">
      <alignment vertical="center"/>
    </xf>
    <xf numFmtId="43" fontId="2" fillId="5" borderId="6" xfId="1" applyFont="1" applyFill="1" applyBorder="1" applyAlignment="1">
      <alignment vertical="center"/>
    </xf>
    <xf numFmtId="49" fontId="1" fillId="5" borderId="12" xfId="1" applyNumberFormat="1" applyFont="1" applyFill="1" applyBorder="1" applyAlignment="1">
      <alignment horizontal="center" vertical="center"/>
    </xf>
    <xf numFmtId="43" fontId="1" fillId="5" borderId="6" xfId="1" applyFont="1" applyFill="1" applyBorder="1" applyAlignment="1">
      <alignment horizontal="center" vertical="center"/>
    </xf>
    <xf numFmtId="0" fontId="16" fillId="5" borderId="15" xfId="4" applyFont="1" applyFill="1" applyBorder="1" applyAlignment="1">
      <alignment horizontal="center" vertical="center"/>
    </xf>
    <xf numFmtId="0" fontId="16" fillId="5" borderId="0" xfId="4" applyFont="1" applyFill="1" applyAlignment="1">
      <alignment horizontal="center" vertical="center"/>
    </xf>
    <xf numFmtId="0" fontId="7" fillId="5" borderId="0" xfId="4" applyFont="1" applyFill="1" applyAlignment="1">
      <alignment vertical="center" wrapText="1"/>
    </xf>
    <xf numFmtId="0" fontId="2" fillId="5" borderId="0" xfId="4" applyFill="1" applyAlignment="1">
      <alignment vertical="center" wrapText="1"/>
    </xf>
    <xf numFmtId="0" fontId="2" fillId="5" borderId="16" xfId="4" applyFill="1" applyBorder="1" applyAlignment="1">
      <alignment vertical="center" wrapText="1"/>
    </xf>
  </cellXfs>
  <cellStyles count="10">
    <cellStyle name="Comma" xfId="1" builtinId="3"/>
    <cellStyle name="Currency" xfId="2" builtinId="4"/>
    <cellStyle name="Normal" xfId="0" builtinId="0"/>
    <cellStyle name="Normal 2" xfId="5" xr:uid="{A6240FDB-284B-4D80-8C63-CB7F69B5E8AF}"/>
    <cellStyle name="Normal 4" xfId="4" xr:uid="{B2E369F1-ED7B-455D-9A67-384874A3E1EA}"/>
    <cellStyle name="Normal_LEA_List_codes" xfId="9" xr:uid="{ADADA95F-E4A7-4D30-BCDC-996AAD467FBA}"/>
    <cellStyle name="Normal_Sheet1" xfId="8" xr:uid="{0CF750D7-D2E1-41CC-ABF8-8F757D51C145}"/>
    <cellStyle name="Normal_wrkstB_Q1" xfId="7" xr:uid="{1F815AFE-A702-4A59-858F-8A4D62C3F319}"/>
    <cellStyle name="Normal_wrkstB_Q1_1" xfId="6" xr:uid="{79AAFE47-921D-4560-AFFC-B51E42C6DB8B}"/>
    <cellStyle name="Percent" xfId="3" builtinId="5"/>
  </cellStyles>
  <dxfs count="14">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workbookViewId="0">
      <selection activeCell="A10" sqref="A10:D10"/>
    </sheetView>
  </sheetViews>
  <sheetFormatPr defaultColWidth="10.5" defaultRowHeight="15.5"/>
  <cols>
    <col min="1" max="1" width="27.58203125" style="23" customWidth="1"/>
    <col min="2" max="2" width="24.58203125" style="23" customWidth="1"/>
    <col min="3" max="4" width="15.75" style="23" customWidth="1"/>
    <col min="5" max="16384" width="10.5" style="23"/>
  </cols>
  <sheetData>
    <row r="1" spans="1:5">
      <c r="A1" s="2" t="s">
        <v>0</v>
      </c>
      <c r="B1" s="22"/>
      <c r="C1" s="22"/>
      <c r="D1" s="22"/>
    </row>
    <row r="3" spans="1:5" ht="12.75" customHeight="1">
      <c r="A3" s="1" t="s">
        <v>1</v>
      </c>
      <c r="B3" s="1"/>
      <c r="C3" s="1"/>
      <c r="D3" s="1"/>
      <c r="E3" s="21"/>
    </row>
    <row r="4" spans="1:5" ht="15" customHeight="1">
      <c r="A4" s="25"/>
      <c r="B4" s="25"/>
      <c r="C4" s="25"/>
      <c r="D4" s="25"/>
      <c r="E4" s="21"/>
    </row>
    <row r="5" spans="1:5" ht="20.5" customHeight="1">
      <c r="A5" s="25" t="s">
        <v>2</v>
      </c>
      <c r="B5" s="25"/>
      <c r="C5" s="25"/>
      <c r="D5" s="25"/>
      <c r="E5" s="21"/>
    </row>
    <row r="6" spans="1:5" ht="23.25" customHeight="1">
      <c r="A6" s="216"/>
      <c r="B6" s="217"/>
      <c r="C6" s="217"/>
      <c r="D6" s="217"/>
      <c r="E6" s="21"/>
    </row>
    <row r="7" spans="1:5" ht="24" customHeight="1">
      <c r="A7" s="3" t="s">
        <v>3</v>
      </c>
      <c r="B7" s="4"/>
      <c r="C7" s="5" t="s">
        <v>4</v>
      </c>
      <c r="D7" s="6"/>
      <c r="E7" s="21"/>
    </row>
    <row r="8" spans="1:5" ht="4.1500000000000004" customHeight="1">
      <c r="E8" s="21"/>
    </row>
    <row r="9" spans="1:5" ht="6" customHeight="1">
      <c r="A9" s="7"/>
      <c r="B9" s="7"/>
      <c r="C9" s="8"/>
      <c r="D9" s="24"/>
      <c r="E9" s="21"/>
    </row>
    <row r="10" spans="1:5" ht="96.65" customHeight="1">
      <c r="A10" s="218" t="s">
        <v>5</v>
      </c>
      <c r="B10" s="219"/>
      <c r="C10" s="219"/>
      <c r="D10" s="220"/>
      <c r="E10" s="21"/>
    </row>
    <row r="11" spans="1:5" ht="19" customHeight="1">
      <c r="A11" s="9"/>
      <c r="B11" s="9"/>
      <c r="C11" s="10"/>
      <c r="D11" s="10"/>
      <c r="E11" s="21"/>
    </row>
    <row r="12" spans="1:5" ht="51.75" customHeight="1">
      <c r="A12" s="9" t="s">
        <v>6</v>
      </c>
      <c r="B12" s="221"/>
      <c r="C12" s="221"/>
      <c r="D12" s="221"/>
      <c r="E12" s="21"/>
    </row>
    <row r="13" spans="1:5" ht="19" customHeight="1">
      <c r="A13" s="11"/>
      <c r="B13" s="21" t="s">
        <v>7</v>
      </c>
      <c r="C13" s="10"/>
      <c r="D13" s="10"/>
      <c r="E13" s="21"/>
    </row>
    <row r="14" spans="1:5" ht="19" customHeight="1">
      <c r="A14" s="20"/>
      <c r="B14" s="9" t="s">
        <v>8</v>
      </c>
      <c r="C14" s="208"/>
      <c r="D14" s="208"/>
      <c r="E14" s="21"/>
    </row>
    <row r="15" spans="1:5" ht="19" customHeight="1">
      <c r="A15" s="11"/>
      <c r="B15" s="222" t="s">
        <v>9</v>
      </c>
      <c r="C15" s="222"/>
      <c r="D15" s="222"/>
      <c r="E15" s="21"/>
    </row>
    <row r="16" spans="1:5" ht="19" customHeight="1">
      <c r="A16" s="20"/>
      <c r="B16" s="211" t="s">
        <v>10</v>
      </c>
      <c r="C16" s="211"/>
      <c r="D16" s="211"/>
      <c r="E16" s="21"/>
    </row>
    <row r="17" spans="1:5" ht="19" customHeight="1">
      <c r="A17" s="20"/>
      <c r="B17" s="211" t="s">
        <v>11</v>
      </c>
      <c r="C17" s="211"/>
      <c r="D17" s="211"/>
      <c r="E17" s="21"/>
    </row>
    <row r="18" spans="1:5" ht="16.899999999999999" customHeight="1">
      <c r="A18" s="9"/>
      <c r="B18" s="212"/>
      <c r="C18" s="212"/>
      <c r="D18" s="212"/>
      <c r="E18" s="21"/>
    </row>
    <row r="19" spans="1:5" ht="18.649999999999999" customHeight="1">
      <c r="A19" s="9"/>
      <c r="B19" s="212"/>
      <c r="C19" s="212"/>
      <c r="D19" s="212"/>
      <c r="E19" s="21"/>
    </row>
    <row r="20" spans="1:5" ht="34.15" customHeight="1">
      <c r="A20" s="223" t="s">
        <v>12</v>
      </c>
      <c r="B20" s="224"/>
      <c r="C20" s="224"/>
      <c r="D20" s="225"/>
      <c r="E20" s="21"/>
    </row>
    <row r="21" spans="1:5" ht="26.15" customHeight="1">
      <c r="A21" s="12" t="s">
        <v>13</v>
      </c>
      <c r="B21" s="13"/>
      <c r="C21" s="14" t="s">
        <v>14</v>
      </c>
      <c r="D21" s="15" t="s">
        <v>15</v>
      </c>
      <c r="E21" s="21"/>
    </row>
    <row r="22" spans="1:5" ht="59.5" customHeight="1">
      <c r="A22" s="213" t="s">
        <v>16</v>
      </c>
      <c r="B22" s="214"/>
      <c r="C22" s="214"/>
      <c r="D22" s="215"/>
      <c r="E22" s="21"/>
    </row>
    <row r="23" spans="1:5" ht="38.15" customHeight="1">
      <c r="A23" s="16" t="s">
        <v>17</v>
      </c>
      <c r="B23" s="17"/>
      <c r="C23" s="18" t="s">
        <v>18</v>
      </c>
      <c r="D23" s="19" t="s">
        <v>15</v>
      </c>
      <c r="E23" s="21"/>
    </row>
    <row r="24" spans="1:5" ht="12.75" customHeight="1">
      <c r="A24" s="21"/>
      <c r="B24" s="21"/>
      <c r="C24" s="21"/>
      <c r="D24" s="21"/>
    </row>
  </sheetData>
  <mergeCells count="10">
    <mergeCell ref="B17:D17"/>
    <mergeCell ref="B18:D18"/>
    <mergeCell ref="B19:D19"/>
    <mergeCell ref="A22:D22"/>
    <mergeCell ref="A6:D6"/>
    <mergeCell ref="A10:D10"/>
    <mergeCell ref="B12:D12"/>
    <mergeCell ref="B15:D15"/>
    <mergeCell ref="B16:D16"/>
    <mergeCell ref="A20:D20"/>
  </mergeCells>
  <pageMargins left="0.7" right="0.7" top="0.75" bottom="0.75" header="0.3" footer="0.3"/>
  <pageSetup orientation="portrait" horizontalDpi="1200" verticalDpi="1200" r:id="rId1"/>
  <headerFooter>
    <oddFooter>&amp;CAct 173 Special Education Service Plan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000"/>
  <sheetViews>
    <sheetView zoomScaleNormal="100" workbookViewId="0">
      <pane ySplit="10" topLeftCell="A21" activePane="bottomLeft" state="frozen"/>
      <selection pane="bottomLeft" activeCell="M22" sqref="M22"/>
    </sheetView>
  </sheetViews>
  <sheetFormatPr defaultColWidth="8.25" defaultRowHeight="15.5"/>
  <cols>
    <col min="1" max="1" width="13" style="101" customWidth="1"/>
    <col min="2" max="2" width="5.08203125" style="101" customWidth="1"/>
    <col min="3" max="3" width="12.08203125" style="101" customWidth="1"/>
    <col min="4" max="6" width="18.58203125" style="101" customWidth="1"/>
    <col min="7" max="7" width="13.25" style="101" customWidth="1"/>
    <col min="8" max="10" width="9.75" style="101" customWidth="1"/>
    <col min="11" max="11" width="11" style="182" bestFit="1" customWidth="1"/>
    <col min="12" max="12" width="13.75" style="168" customWidth="1"/>
    <col min="13" max="13" width="16.5" style="168" customWidth="1"/>
    <col min="14" max="14" width="11.33203125" style="101" customWidth="1"/>
    <col min="15" max="15" width="9.75" style="101" customWidth="1"/>
    <col min="16" max="16" width="22" style="101" bestFit="1" customWidth="1"/>
    <col min="17" max="17" width="12.58203125" style="101" customWidth="1"/>
    <col min="18" max="18" width="11.25" style="101" customWidth="1"/>
    <col min="19" max="19" width="10.75" style="101" customWidth="1"/>
    <col min="20" max="20" width="13.75" style="101" customWidth="1"/>
    <col min="21" max="21" width="11.08203125" style="101" hidden="1" customWidth="1"/>
    <col min="22" max="22" width="11.33203125" style="101" hidden="1" customWidth="1"/>
    <col min="23" max="23" width="10.75" style="164" hidden="1" customWidth="1"/>
    <col min="24" max="24" width="11.83203125" style="101" hidden="1" customWidth="1"/>
    <col min="25" max="25" width="12.33203125" style="101" hidden="1" customWidth="1"/>
    <col min="26" max="27" width="11.83203125" style="101" hidden="1" customWidth="1"/>
    <col min="28" max="28" width="14.75" style="101" hidden="1" customWidth="1"/>
    <col min="29" max="31" width="12.83203125" style="101" hidden="1" customWidth="1"/>
    <col min="32" max="32" width="13" style="101" customWidth="1"/>
    <col min="33" max="33" width="13.25" style="101" hidden="1" customWidth="1"/>
    <col min="34" max="36" width="8.25" style="101" hidden="1" customWidth="1"/>
    <col min="37" max="16384" width="8.25" style="101"/>
  </cols>
  <sheetData>
    <row r="1" spans="1:36" ht="18" customHeight="1" thickBot="1">
      <c r="A1" s="1" t="s">
        <v>19</v>
      </c>
      <c r="B1" s="1"/>
      <c r="C1" s="1"/>
      <c r="D1" s="1"/>
      <c r="E1" s="1"/>
      <c r="F1" s="1"/>
      <c r="G1" s="1"/>
      <c r="H1" s="1"/>
      <c r="I1" s="1"/>
      <c r="J1" s="1"/>
      <c r="K1" s="179"/>
      <c r="L1" s="191"/>
      <c r="M1" s="25"/>
      <c r="N1" s="1"/>
      <c r="O1" s="1"/>
      <c r="P1" s="1"/>
      <c r="Q1" s="177"/>
      <c r="R1" s="177"/>
      <c r="S1"/>
      <c r="T1"/>
      <c r="U1"/>
      <c r="V1" t="s">
        <v>20</v>
      </c>
      <c r="W1"/>
      <c r="X1" s="178" t="s">
        <v>21</v>
      </c>
      <c r="Y1"/>
      <c r="Z1" t="s">
        <v>15</v>
      </c>
      <c r="AA1" s="102"/>
      <c r="AB1" s="103"/>
      <c r="AC1" s="104"/>
      <c r="AD1" s="70"/>
      <c r="AE1" s="70"/>
    </row>
    <row r="2" spans="1:36" ht="15" customHeight="1" thickBot="1">
      <c r="C2" s="101" t="s">
        <v>22</v>
      </c>
      <c r="D2" s="101" t="s">
        <v>23</v>
      </c>
      <c r="G2" s="104"/>
      <c r="H2" s="105"/>
      <c r="I2" s="105"/>
      <c r="J2" s="105"/>
      <c r="K2" s="180"/>
      <c r="L2" s="226" t="s">
        <v>24</v>
      </c>
      <c r="M2" s="227"/>
      <c r="N2" s="106"/>
      <c r="P2" s="107"/>
      <c r="Q2" s="108"/>
      <c r="W2" s="101"/>
      <c r="AB2" s="109" t="s">
        <v>25</v>
      </c>
      <c r="AC2" s="104"/>
      <c r="AD2" s="70"/>
      <c r="AE2" s="70"/>
    </row>
    <row r="3" spans="1:36" ht="15" customHeight="1" thickBot="1">
      <c r="C3" s="101" t="s">
        <v>26</v>
      </c>
      <c r="D3" s="101">
        <f>VLOOKUP(D2,CBG_File!A:C,3,FALSE)</f>
        <v>0</v>
      </c>
      <c r="H3" s="104"/>
      <c r="I3" s="104"/>
      <c r="J3" s="104"/>
      <c r="K3" s="181"/>
      <c r="L3" s="228"/>
      <c r="M3" s="229"/>
      <c r="N3" s="104"/>
      <c r="P3" s="110" t="s">
        <v>27</v>
      </c>
      <c r="Q3" s="111">
        <f>AF76</f>
        <v>0</v>
      </c>
      <c r="S3" s="112"/>
      <c r="T3" s="113" t="s">
        <v>28</v>
      </c>
      <c r="U3" s="114">
        <f>codes!D41</f>
        <v>67638</v>
      </c>
      <c r="W3" s="101"/>
      <c r="AB3" s="109" t="s">
        <v>29</v>
      </c>
      <c r="AC3" s="70"/>
      <c r="AD3" s="70"/>
      <c r="AE3" s="70"/>
    </row>
    <row r="4" spans="1:36" ht="16.5" thickTop="1" thickBot="1">
      <c r="C4" s="101" t="s">
        <v>30</v>
      </c>
      <c r="D4" s="101">
        <f>VLOOKUP(D2,CBG_File!A:B,2,FALSE)</f>
        <v>0</v>
      </c>
      <c r="H4" s="104"/>
      <c r="I4" s="104"/>
      <c r="J4" s="104"/>
      <c r="K4" s="181"/>
      <c r="L4" s="115"/>
      <c r="M4" s="116"/>
      <c r="N4" s="117"/>
      <c r="P4" s="21"/>
      <c r="Q4" s="21"/>
      <c r="R4" s="21"/>
      <c r="S4" s="112"/>
      <c r="T4" s="113" t="s">
        <v>31</v>
      </c>
      <c r="U4" s="118">
        <f>VLOOKUP(D2,CBG_File!A:P,13,FALSE)</f>
        <v>0</v>
      </c>
      <c r="W4" s="101"/>
      <c r="Z4" s="101" t="s">
        <v>32</v>
      </c>
      <c r="AB4" s="109" t="s">
        <v>33</v>
      </c>
      <c r="AC4" s="70"/>
      <c r="AD4" s="70"/>
      <c r="AE4" s="70"/>
    </row>
    <row r="5" spans="1:36">
      <c r="C5" s="104"/>
      <c r="D5" s="104"/>
      <c r="E5" s="104"/>
      <c r="F5" s="104"/>
      <c r="G5" s="104"/>
      <c r="L5" s="119" t="s">
        <v>34</v>
      </c>
      <c r="M5" s="120"/>
      <c r="N5" s="117"/>
      <c r="O5" s="104"/>
      <c r="P5" s="21"/>
      <c r="Q5" s="21"/>
      <c r="R5" s="21"/>
      <c r="S5" s="104"/>
      <c r="T5" s="104"/>
      <c r="U5" s="104"/>
      <c r="V5" s="104"/>
      <c r="W5" s="104" t="s">
        <v>35</v>
      </c>
      <c r="X5" s="104"/>
      <c r="Y5" s="104"/>
      <c r="AA5" s="104" t="s">
        <v>36</v>
      </c>
      <c r="AB5" s="104" t="s">
        <v>37</v>
      </c>
      <c r="AC5" s="104"/>
      <c r="AD5" s="104"/>
      <c r="AE5" s="104" t="s">
        <v>38</v>
      </c>
    </row>
    <row r="6" spans="1:36" s="132" customFormat="1" ht="93">
      <c r="A6" s="121" t="s">
        <v>39</v>
      </c>
      <c r="B6" s="121" t="s">
        <v>30</v>
      </c>
      <c r="C6" s="121" t="s">
        <v>40</v>
      </c>
      <c r="D6" s="121" t="s">
        <v>41</v>
      </c>
      <c r="E6" s="121" t="s">
        <v>42</v>
      </c>
      <c r="F6" s="121" t="s">
        <v>43</v>
      </c>
      <c r="G6" s="121" t="s">
        <v>44</v>
      </c>
      <c r="H6" s="121" t="s">
        <v>45</v>
      </c>
      <c r="I6" s="121" t="s">
        <v>46</v>
      </c>
      <c r="J6" s="121" t="s">
        <v>47</v>
      </c>
      <c r="K6" s="183" t="s">
        <v>48</v>
      </c>
      <c r="L6" s="122" t="s">
        <v>49</v>
      </c>
      <c r="M6" s="123" t="s">
        <v>50</v>
      </c>
      <c r="N6" s="121" t="s">
        <v>51</v>
      </c>
      <c r="O6" s="121" t="s">
        <v>52</v>
      </c>
      <c r="P6" s="121" t="s">
        <v>53</v>
      </c>
      <c r="Q6" s="124" t="s">
        <v>54</v>
      </c>
      <c r="R6" s="125" t="s">
        <v>55</v>
      </c>
      <c r="S6" s="121" t="s">
        <v>56</v>
      </c>
      <c r="T6" s="125" t="s">
        <v>57</v>
      </c>
      <c r="U6" s="124" t="s">
        <v>58</v>
      </c>
      <c r="V6" s="125" t="s">
        <v>59</v>
      </c>
      <c r="W6" s="126" t="s">
        <v>60</v>
      </c>
      <c r="X6" s="127" t="s">
        <v>61</v>
      </c>
      <c r="Y6" s="127" t="s">
        <v>62</v>
      </c>
      <c r="Z6" s="128" t="s">
        <v>63</v>
      </c>
      <c r="AA6" s="129" t="s">
        <v>64</v>
      </c>
      <c r="AB6" s="124" t="s">
        <v>65</v>
      </c>
      <c r="AC6" s="124" t="s">
        <v>66</v>
      </c>
      <c r="AD6" s="124" t="s">
        <v>67</v>
      </c>
      <c r="AE6" s="124" t="s">
        <v>68</v>
      </c>
      <c r="AF6" s="129" t="s">
        <v>69</v>
      </c>
      <c r="AG6" s="124" t="s">
        <v>70</v>
      </c>
      <c r="AH6" s="130" t="s">
        <v>71</v>
      </c>
      <c r="AI6" s="130" t="s">
        <v>72</v>
      </c>
      <c r="AJ6" s="131" t="s">
        <v>73</v>
      </c>
    </row>
    <row r="7" spans="1:36" s="150" customFormat="1" ht="14">
      <c r="A7" s="133"/>
      <c r="B7" s="134"/>
      <c r="C7" s="133"/>
      <c r="D7" s="133"/>
      <c r="E7" s="133"/>
      <c r="F7" s="133"/>
      <c r="G7" s="133"/>
      <c r="H7" s="133"/>
      <c r="I7" s="133"/>
      <c r="J7" s="133"/>
      <c r="K7" s="184"/>
      <c r="L7" s="135"/>
      <c r="M7" s="136"/>
      <c r="N7" s="137"/>
      <c r="O7" s="137"/>
      <c r="P7" s="137"/>
      <c r="Q7" s="137"/>
      <c r="R7" s="138">
        <f>K7+L7+M7+N7+O7+P7+Q7</f>
        <v>0</v>
      </c>
      <c r="S7" s="139"/>
      <c r="T7" s="140">
        <f>R7+S7</f>
        <v>0</v>
      </c>
      <c r="U7" s="141" t="str">
        <f>IF(T7&lt;&gt;0,$U$3,"")</f>
        <v/>
      </c>
      <c r="V7" s="142" t="str">
        <f>IF(AND(U7&lt;&gt;"",T7&gt;$U$3),T7-U7,"")</f>
        <v/>
      </c>
      <c r="W7" s="143" t="e">
        <f>S7/T7*V7</f>
        <v>#DIV/0!</v>
      </c>
      <c r="X7" s="144" t="str">
        <f>IF(T7&lt;&gt;0,R7/T7,"")</f>
        <v/>
      </c>
      <c r="Y7" s="144" t="str">
        <f>IF(T7&gt;0,S7/T7,"")</f>
        <v/>
      </c>
      <c r="Z7" s="145" t="str">
        <f>IFERROR(IF(T7&gt;0,V7*0.95,""),"")</f>
        <v/>
      </c>
      <c r="AA7" s="146" t="str">
        <f>V7</f>
        <v/>
      </c>
      <c r="AB7" s="147" t="str">
        <f>IF(AND(U7&lt;&gt;"",T7&gt;$U$3),$U$4,"")</f>
        <v/>
      </c>
      <c r="AC7" s="147" t="str">
        <f>IF(AND(U7&lt;&gt;"",T7&gt;$U$3),U7-AB7,"")</f>
        <v/>
      </c>
      <c r="AD7" s="147" t="str">
        <f>IF(AND(U7&lt;&gt;"",T7&gt;$U$3),AC7*0.6,"")</f>
        <v/>
      </c>
      <c r="AE7" s="147">
        <f>MIN($AA7,$AD7)</f>
        <v>0</v>
      </c>
      <c r="AF7" s="146">
        <f>IF(AND(U7&lt;&gt;"",T7&gt;$U$3),Z7+AE7,0)</f>
        <v>0</v>
      </c>
      <c r="AG7" s="148">
        <f>AF7</f>
        <v>0</v>
      </c>
      <c r="AH7" s="149"/>
      <c r="AI7" s="149"/>
      <c r="AJ7" s="149"/>
    </row>
    <row r="8" spans="1:36" ht="14">
      <c r="A8" s="133"/>
      <c r="B8" s="134"/>
      <c r="C8" s="133"/>
      <c r="D8" s="133"/>
      <c r="E8" s="133"/>
      <c r="F8" s="133"/>
      <c r="G8" s="133"/>
      <c r="H8" s="133"/>
      <c r="I8" s="133"/>
      <c r="J8" s="133"/>
      <c r="K8" s="184"/>
      <c r="L8" s="135"/>
      <c r="M8" s="136"/>
      <c r="N8" s="137"/>
      <c r="O8" s="137"/>
      <c r="P8" s="137"/>
      <c r="Q8" s="137"/>
      <c r="R8" s="138">
        <f>K8+L8+M8+N8+O8+P8+Q8</f>
        <v>0</v>
      </c>
      <c r="S8" s="151"/>
      <c r="T8" s="152">
        <f t="shared" ref="T8:T71" si="0">R8+S8</f>
        <v>0</v>
      </c>
      <c r="U8" s="141" t="str">
        <f>IF(T8&lt;&gt;0,$U$3,"")</f>
        <v/>
      </c>
      <c r="V8" s="153" t="str">
        <f>IF(AND(U8&lt;&gt;"",T8&gt;$U$3),T8-U8,"")</f>
        <v/>
      </c>
      <c r="W8" s="143" t="e">
        <f t="shared" ref="W8:W71" si="1">S8/T8*V8</f>
        <v>#DIV/0!</v>
      </c>
      <c r="X8" s="144" t="str">
        <f t="shared" ref="X8:X71" si="2">IF(T8&lt;&gt;0,R8/T8,"")</f>
        <v/>
      </c>
      <c r="Y8" s="144" t="str">
        <f t="shared" ref="Y8:Y71" si="3">IF(T8&gt;0,S8/T8,"")</f>
        <v/>
      </c>
      <c r="Z8" s="145" t="str">
        <f t="shared" ref="Z8:Z71" si="4">IFERROR(IF(T8&gt;0,V8*0.95,""),"")</f>
        <v/>
      </c>
      <c r="AA8" s="146" t="str">
        <f t="shared" ref="AA8:AA71" si="5">V8</f>
        <v/>
      </c>
      <c r="AB8" s="147" t="str">
        <f t="shared" ref="AB8:AB71" si="6">IF(AND(U8&lt;&gt;"",T8&gt;$U$3),$U$4,"")</f>
        <v/>
      </c>
      <c r="AC8" s="147" t="str">
        <f t="shared" ref="AC8:AC71" si="7">IF(AND(U8&lt;&gt;"",T8&gt;$U$3),U8-AB8,"")</f>
        <v/>
      </c>
      <c r="AD8" s="147" t="str">
        <f t="shared" ref="AD8:AD71" si="8">IF(AND(U8&lt;&gt;"",T8&gt;$U$3),AC8*0.6,"")</f>
        <v/>
      </c>
      <c r="AE8" s="147">
        <f t="shared" ref="AE8:AE71" si="9">MIN($AA8,$AD8)</f>
        <v>0</v>
      </c>
      <c r="AF8" s="146">
        <f t="shared" ref="AF8:AF71" si="10">IF(AND(U8&lt;&gt;"",T8&gt;$U$3),Z8+AE8,0)</f>
        <v>0</v>
      </c>
      <c r="AG8" s="148">
        <f t="shared" ref="AG8:AG71" si="11">AF8</f>
        <v>0</v>
      </c>
      <c r="AH8" s="154"/>
      <c r="AI8" s="154"/>
      <c r="AJ8" s="154"/>
    </row>
    <row r="9" spans="1:36" ht="14">
      <c r="A9" s="155"/>
      <c r="B9" s="134"/>
      <c r="C9" s="155"/>
      <c r="D9" s="155"/>
      <c r="E9" s="155"/>
      <c r="F9" s="155"/>
      <c r="G9" s="133"/>
      <c r="H9" s="133"/>
      <c r="I9" s="133"/>
      <c r="J9" s="156"/>
      <c r="K9" s="160"/>
      <c r="L9" s="135"/>
      <c r="M9" s="136"/>
      <c r="N9" s="137"/>
      <c r="O9" s="137"/>
      <c r="P9" s="137"/>
      <c r="Q9" s="137"/>
      <c r="R9" s="138">
        <f t="shared" ref="R9:R71" si="12">K9+L9+M9+N9+O9+P9+Q9</f>
        <v>0</v>
      </c>
      <c r="S9" s="151"/>
      <c r="T9" s="152">
        <f t="shared" si="0"/>
        <v>0</v>
      </c>
      <c r="U9" s="141" t="str">
        <f t="shared" ref="U9:U72" si="13">IF(T9&lt;&gt;0,$U$3,"")</f>
        <v/>
      </c>
      <c r="V9" s="153" t="str">
        <f t="shared" ref="V9:V72" si="14">IF(AND(U9&lt;&gt;"",T9&gt;$U$3),T9-U9,"")</f>
        <v/>
      </c>
      <c r="W9" s="143" t="e">
        <f t="shared" si="1"/>
        <v>#DIV/0!</v>
      </c>
      <c r="X9" s="144" t="str">
        <f t="shared" si="2"/>
        <v/>
      </c>
      <c r="Y9" s="144" t="str">
        <f t="shared" si="3"/>
        <v/>
      </c>
      <c r="Z9" s="145" t="str">
        <f t="shared" si="4"/>
        <v/>
      </c>
      <c r="AA9" s="146" t="str">
        <f t="shared" si="5"/>
        <v/>
      </c>
      <c r="AB9" s="147" t="str">
        <f t="shared" si="6"/>
        <v/>
      </c>
      <c r="AC9" s="147" t="str">
        <f t="shared" si="7"/>
        <v/>
      </c>
      <c r="AD9" s="147" t="str">
        <f t="shared" si="8"/>
        <v/>
      </c>
      <c r="AE9" s="147">
        <f t="shared" si="9"/>
        <v>0</v>
      </c>
      <c r="AF9" s="146">
        <f t="shared" si="10"/>
        <v>0</v>
      </c>
      <c r="AG9" s="148">
        <f t="shared" si="11"/>
        <v>0</v>
      </c>
      <c r="AH9" s="154"/>
      <c r="AI9" s="154"/>
      <c r="AJ9" s="154"/>
    </row>
    <row r="10" spans="1:36" ht="14">
      <c r="A10" s="155"/>
      <c r="B10" s="134"/>
      <c r="C10" s="155"/>
      <c r="D10" s="155"/>
      <c r="E10" s="155"/>
      <c r="F10" s="155"/>
      <c r="G10" s="133"/>
      <c r="H10" s="133"/>
      <c r="I10" s="133"/>
      <c r="J10" s="156"/>
      <c r="K10" s="160"/>
      <c r="L10" s="135"/>
      <c r="M10" s="136"/>
      <c r="N10" s="137"/>
      <c r="O10" s="137"/>
      <c r="P10" s="137"/>
      <c r="Q10" s="137"/>
      <c r="R10" s="138">
        <f t="shared" si="12"/>
        <v>0</v>
      </c>
      <c r="S10" s="151"/>
      <c r="T10" s="140">
        <f t="shared" si="0"/>
        <v>0</v>
      </c>
      <c r="U10" s="141" t="str">
        <f t="shared" si="13"/>
        <v/>
      </c>
      <c r="V10" s="153" t="str">
        <f t="shared" si="14"/>
        <v/>
      </c>
      <c r="W10" s="143" t="e">
        <f t="shared" si="1"/>
        <v>#DIV/0!</v>
      </c>
      <c r="X10" s="144" t="str">
        <f t="shared" si="2"/>
        <v/>
      </c>
      <c r="Y10" s="144" t="str">
        <f t="shared" si="3"/>
        <v/>
      </c>
      <c r="Z10" s="145" t="str">
        <f t="shared" si="4"/>
        <v/>
      </c>
      <c r="AA10" s="146" t="str">
        <f t="shared" si="5"/>
        <v/>
      </c>
      <c r="AB10" s="147" t="str">
        <f t="shared" si="6"/>
        <v/>
      </c>
      <c r="AC10" s="147" t="str">
        <f t="shared" si="7"/>
        <v/>
      </c>
      <c r="AD10" s="147" t="str">
        <f t="shared" si="8"/>
        <v/>
      </c>
      <c r="AE10" s="147">
        <f t="shared" si="9"/>
        <v>0</v>
      </c>
      <c r="AF10" s="146">
        <f t="shared" si="10"/>
        <v>0</v>
      </c>
      <c r="AG10" s="148">
        <f t="shared" si="11"/>
        <v>0</v>
      </c>
      <c r="AH10" s="154"/>
      <c r="AI10" s="154"/>
      <c r="AJ10" s="154"/>
    </row>
    <row r="11" spans="1:36" ht="14">
      <c r="A11" s="157"/>
      <c r="B11" s="134"/>
      <c r="C11" s="155"/>
      <c r="D11" s="155"/>
      <c r="E11" s="155"/>
      <c r="F11" s="155"/>
      <c r="G11" s="133"/>
      <c r="H11" s="133"/>
      <c r="I11" s="133"/>
      <c r="J11" s="156"/>
      <c r="K11" s="160"/>
      <c r="L11" s="135"/>
      <c r="M11" s="136"/>
      <c r="N11" s="137"/>
      <c r="O11" s="137"/>
      <c r="P11" s="137"/>
      <c r="Q11" s="137"/>
      <c r="R11" s="138">
        <f t="shared" si="12"/>
        <v>0</v>
      </c>
      <c r="S11" s="151"/>
      <c r="T11" s="152">
        <f t="shared" si="0"/>
        <v>0</v>
      </c>
      <c r="U11" s="141" t="str">
        <f t="shared" si="13"/>
        <v/>
      </c>
      <c r="V11" s="153" t="str">
        <f t="shared" si="14"/>
        <v/>
      </c>
      <c r="W11" s="143" t="e">
        <f t="shared" si="1"/>
        <v>#DIV/0!</v>
      </c>
      <c r="X11" s="144" t="str">
        <f t="shared" si="2"/>
        <v/>
      </c>
      <c r="Y11" s="144" t="str">
        <f t="shared" si="3"/>
        <v/>
      </c>
      <c r="Z11" s="145" t="str">
        <f t="shared" si="4"/>
        <v/>
      </c>
      <c r="AA11" s="146" t="str">
        <f t="shared" si="5"/>
        <v/>
      </c>
      <c r="AB11" s="147" t="str">
        <f t="shared" si="6"/>
        <v/>
      </c>
      <c r="AC11" s="147" t="str">
        <f t="shared" si="7"/>
        <v/>
      </c>
      <c r="AD11" s="147" t="str">
        <f t="shared" si="8"/>
        <v/>
      </c>
      <c r="AE11" s="147">
        <f t="shared" si="9"/>
        <v>0</v>
      </c>
      <c r="AF11" s="146">
        <f t="shared" si="10"/>
        <v>0</v>
      </c>
      <c r="AG11" s="148">
        <f t="shared" si="11"/>
        <v>0</v>
      </c>
      <c r="AH11" s="154"/>
      <c r="AI11" s="154"/>
      <c r="AJ11" s="154"/>
    </row>
    <row r="12" spans="1:36" ht="14">
      <c r="A12" s="155"/>
      <c r="B12" s="134"/>
      <c r="C12" s="155"/>
      <c r="D12" s="155"/>
      <c r="E12" s="155"/>
      <c r="F12" s="155"/>
      <c r="G12" s="133"/>
      <c r="H12" s="133"/>
      <c r="I12" s="133"/>
      <c r="J12" s="156"/>
      <c r="K12" s="160"/>
      <c r="L12" s="135"/>
      <c r="M12" s="136"/>
      <c r="N12" s="137"/>
      <c r="O12" s="137"/>
      <c r="P12" s="137"/>
      <c r="Q12" s="137"/>
      <c r="R12" s="138">
        <f t="shared" si="12"/>
        <v>0</v>
      </c>
      <c r="S12" s="151"/>
      <c r="T12" s="152">
        <f t="shared" si="0"/>
        <v>0</v>
      </c>
      <c r="U12" s="141" t="str">
        <f t="shared" si="13"/>
        <v/>
      </c>
      <c r="V12" s="153" t="str">
        <f t="shared" si="14"/>
        <v/>
      </c>
      <c r="W12" s="143" t="e">
        <f t="shared" si="1"/>
        <v>#DIV/0!</v>
      </c>
      <c r="X12" s="144" t="str">
        <f t="shared" si="2"/>
        <v/>
      </c>
      <c r="Y12" s="144" t="str">
        <f t="shared" si="3"/>
        <v/>
      </c>
      <c r="Z12" s="145" t="str">
        <f t="shared" si="4"/>
        <v/>
      </c>
      <c r="AA12" s="146" t="str">
        <f t="shared" si="5"/>
        <v/>
      </c>
      <c r="AB12" s="147" t="str">
        <f t="shared" si="6"/>
        <v/>
      </c>
      <c r="AC12" s="147" t="str">
        <f t="shared" si="7"/>
        <v/>
      </c>
      <c r="AD12" s="147" t="str">
        <f t="shared" si="8"/>
        <v/>
      </c>
      <c r="AE12" s="147">
        <f t="shared" si="9"/>
        <v>0</v>
      </c>
      <c r="AF12" s="146">
        <f t="shared" si="10"/>
        <v>0</v>
      </c>
      <c r="AG12" s="148">
        <f t="shared" si="11"/>
        <v>0</v>
      </c>
      <c r="AH12" s="154"/>
      <c r="AI12" s="154"/>
      <c r="AJ12" s="154"/>
    </row>
    <row r="13" spans="1:36" ht="14">
      <c r="A13" s="155"/>
      <c r="B13" s="134"/>
      <c r="C13" s="155"/>
      <c r="D13" s="155"/>
      <c r="E13" s="155"/>
      <c r="F13" s="155"/>
      <c r="G13" s="133"/>
      <c r="H13" s="133"/>
      <c r="I13" s="133"/>
      <c r="J13" s="156"/>
      <c r="K13" s="160"/>
      <c r="L13" s="135"/>
      <c r="M13" s="136"/>
      <c r="N13" s="137"/>
      <c r="O13" s="137"/>
      <c r="P13" s="137"/>
      <c r="Q13" s="137"/>
      <c r="R13" s="138">
        <f t="shared" si="12"/>
        <v>0</v>
      </c>
      <c r="S13" s="151"/>
      <c r="T13" s="140">
        <f t="shared" si="0"/>
        <v>0</v>
      </c>
      <c r="U13" s="141" t="str">
        <f t="shared" si="13"/>
        <v/>
      </c>
      <c r="V13" s="153" t="str">
        <f t="shared" si="14"/>
        <v/>
      </c>
      <c r="W13" s="143" t="e">
        <f t="shared" si="1"/>
        <v>#DIV/0!</v>
      </c>
      <c r="X13" s="144" t="str">
        <f t="shared" si="2"/>
        <v/>
      </c>
      <c r="Y13" s="144" t="str">
        <f t="shared" si="3"/>
        <v/>
      </c>
      <c r="Z13" s="145" t="str">
        <f t="shared" si="4"/>
        <v/>
      </c>
      <c r="AA13" s="146" t="str">
        <f t="shared" si="5"/>
        <v/>
      </c>
      <c r="AB13" s="147" t="str">
        <f t="shared" si="6"/>
        <v/>
      </c>
      <c r="AC13" s="147" t="str">
        <f t="shared" si="7"/>
        <v/>
      </c>
      <c r="AD13" s="147" t="str">
        <f t="shared" si="8"/>
        <v/>
      </c>
      <c r="AE13" s="147">
        <f t="shared" si="9"/>
        <v>0</v>
      </c>
      <c r="AF13" s="146">
        <f t="shared" si="10"/>
        <v>0</v>
      </c>
      <c r="AG13" s="148">
        <f t="shared" si="11"/>
        <v>0</v>
      </c>
      <c r="AH13" s="154"/>
      <c r="AI13" s="154"/>
      <c r="AJ13" s="154"/>
    </row>
    <row r="14" spans="1:36" ht="14">
      <c r="A14" s="155"/>
      <c r="B14" s="134"/>
      <c r="C14" s="155"/>
      <c r="D14" s="155"/>
      <c r="E14" s="155"/>
      <c r="F14" s="155"/>
      <c r="G14" s="133"/>
      <c r="H14" s="133"/>
      <c r="I14" s="133"/>
      <c r="J14" s="156"/>
      <c r="K14" s="160"/>
      <c r="L14" s="135"/>
      <c r="M14" s="136"/>
      <c r="N14" s="137"/>
      <c r="O14" s="137"/>
      <c r="P14" s="137"/>
      <c r="Q14" s="137"/>
      <c r="R14" s="138">
        <f t="shared" si="12"/>
        <v>0</v>
      </c>
      <c r="S14" s="151"/>
      <c r="T14" s="152">
        <f t="shared" si="0"/>
        <v>0</v>
      </c>
      <c r="U14" s="141" t="str">
        <f t="shared" si="13"/>
        <v/>
      </c>
      <c r="V14" s="153" t="str">
        <f t="shared" si="14"/>
        <v/>
      </c>
      <c r="W14" s="143" t="e">
        <f t="shared" si="1"/>
        <v>#DIV/0!</v>
      </c>
      <c r="X14" s="144" t="str">
        <f t="shared" si="2"/>
        <v/>
      </c>
      <c r="Y14" s="144" t="str">
        <f t="shared" si="3"/>
        <v/>
      </c>
      <c r="Z14" s="145" t="str">
        <f t="shared" si="4"/>
        <v/>
      </c>
      <c r="AA14" s="146" t="str">
        <f t="shared" si="5"/>
        <v/>
      </c>
      <c r="AB14" s="147" t="str">
        <f t="shared" si="6"/>
        <v/>
      </c>
      <c r="AC14" s="147" t="str">
        <f t="shared" si="7"/>
        <v/>
      </c>
      <c r="AD14" s="147" t="str">
        <f t="shared" si="8"/>
        <v/>
      </c>
      <c r="AE14" s="147">
        <f t="shared" si="9"/>
        <v>0</v>
      </c>
      <c r="AF14" s="146">
        <f t="shared" si="10"/>
        <v>0</v>
      </c>
      <c r="AG14" s="148">
        <f t="shared" si="11"/>
        <v>0</v>
      </c>
      <c r="AH14" s="154"/>
      <c r="AI14" s="154"/>
      <c r="AJ14" s="154"/>
    </row>
    <row r="15" spans="1:36" ht="14">
      <c r="A15" s="155"/>
      <c r="B15" s="134"/>
      <c r="C15" s="155"/>
      <c r="D15" s="155"/>
      <c r="E15" s="155"/>
      <c r="F15" s="155"/>
      <c r="G15" s="133"/>
      <c r="H15" s="133"/>
      <c r="I15" s="133"/>
      <c r="J15" s="156"/>
      <c r="K15" s="160"/>
      <c r="L15" s="135"/>
      <c r="M15" s="136"/>
      <c r="N15" s="137"/>
      <c r="O15" s="137"/>
      <c r="P15" s="137"/>
      <c r="Q15" s="137"/>
      <c r="R15" s="138">
        <f t="shared" si="12"/>
        <v>0</v>
      </c>
      <c r="S15" s="151"/>
      <c r="T15" s="140">
        <f t="shared" si="0"/>
        <v>0</v>
      </c>
      <c r="U15" s="141" t="str">
        <f t="shared" si="13"/>
        <v/>
      </c>
      <c r="V15" s="153" t="str">
        <f t="shared" si="14"/>
        <v/>
      </c>
      <c r="W15" s="143" t="e">
        <f t="shared" si="1"/>
        <v>#DIV/0!</v>
      </c>
      <c r="X15" s="144" t="str">
        <f t="shared" si="2"/>
        <v/>
      </c>
      <c r="Y15" s="144" t="str">
        <f t="shared" si="3"/>
        <v/>
      </c>
      <c r="Z15" s="145" t="str">
        <f t="shared" si="4"/>
        <v/>
      </c>
      <c r="AA15" s="146" t="str">
        <f t="shared" si="5"/>
        <v/>
      </c>
      <c r="AB15" s="147" t="str">
        <f t="shared" si="6"/>
        <v/>
      </c>
      <c r="AC15" s="147" t="str">
        <f t="shared" si="7"/>
        <v/>
      </c>
      <c r="AD15" s="147" t="str">
        <f t="shared" si="8"/>
        <v/>
      </c>
      <c r="AE15" s="147">
        <f t="shared" si="9"/>
        <v>0</v>
      </c>
      <c r="AF15" s="146">
        <f t="shared" si="10"/>
        <v>0</v>
      </c>
      <c r="AG15" s="148">
        <f t="shared" si="11"/>
        <v>0</v>
      </c>
      <c r="AH15" s="154"/>
      <c r="AI15" s="154"/>
      <c r="AJ15" s="154"/>
    </row>
    <row r="16" spans="1:36" ht="14">
      <c r="A16" s="155"/>
      <c r="B16" s="134"/>
      <c r="C16" s="155"/>
      <c r="D16" s="155"/>
      <c r="E16" s="155"/>
      <c r="F16" s="155"/>
      <c r="G16" s="133"/>
      <c r="H16" s="133"/>
      <c r="I16" s="133"/>
      <c r="J16" s="156"/>
      <c r="K16" s="160"/>
      <c r="L16" s="135"/>
      <c r="M16" s="136"/>
      <c r="N16" s="137"/>
      <c r="O16" s="137"/>
      <c r="P16" s="137"/>
      <c r="Q16" s="137"/>
      <c r="R16" s="138">
        <f t="shared" si="12"/>
        <v>0</v>
      </c>
      <c r="S16" s="151"/>
      <c r="T16" s="152">
        <f t="shared" si="0"/>
        <v>0</v>
      </c>
      <c r="U16" s="141" t="str">
        <f t="shared" si="13"/>
        <v/>
      </c>
      <c r="V16" s="153" t="str">
        <f t="shared" si="14"/>
        <v/>
      </c>
      <c r="W16" s="143" t="e">
        <f t="shared" si="1"/>
        <v>#DIV/0!</v>
      </c>
      <c r="X16" s="144" t="str">
        <f t="shared" si="2"/>
        <v/>
      </c>
      <c r="Y16" s="144" t="str">
        <f t="shared" si="3"/>
        <v/>
      </c>
      <c r="Z16" s="145" t="str">
        <f t="shared" si="4"/>
        <v/>
      </c>
      <c r="AA16" s="146" t="str">
        <f t="shared" si="5"/>
        <v/>
      </c>
      <c r="AB16" s="147" t="str">
        <f t="shared" si="6"/>
        <v/>
      </c>
      <c r="AC16" s="147" t="str">
        <f t="shared" si="7"/>
        <v/>
      </c>
      <c r="AD16" s="147" t="str">
        <f t="shared" si="8"/>
        <v/>
      </c>
      <c r="AE16" s="147">
        <f t="shared" si="9"/>
        <v>0</v>
      </c>
      <c r="AF16" s="146">
        <f t="shared" si="10"/>
        <v>0</v>
      </c>
      <c r="AG16" s="148">
        <f t="shared" si="11"/>
        <v>0</v>
      </c>
      <c r="AH16" s="154"/>
      <c r="AI16" s="154"/>
      <c r="AJ16" s="154"/>
    </row>
    <row r="17" spans="1:36" ht="14">
      <c r="A17" s="155"/>
      <c r="B17" s="134"/>
      <c r="C17" s="155"/>
      <c r="D17" s="155"/>
      <c r="E17" s="155"/>
      <c r="F17" s="155"/>
      <c r="G17" s="133"/>
      <c r="H17" s="133"/>
      <c r="I17" s="133"/>
      <c r="J17" s="156"/>
      <c r="K17" s="160"/>
      <c r="L17" s="135"/>
      <c r="M17" s="136"/>
      <c r="N17" s="137"/>
      <c r="O17" s="137"/>
      <c r="P17" s="137"/>
      <c r="Q17" s="137"/>
      <c r="R17" s="138">
        <f t="shared" si="12"/>
        <v>0</v>
      </c>
      <c r="S17" s="151"/>
      <c r="T17" s="152">
        <f t="shared" si="0"/>
        <v>0</v>
      </c>
      <c r="U17" s="141" t="str">
        <f t="shared" si="13"/>
        <v/>
      </c>
      <c r="V17" s="153" t="str">
        <f t="shared" si="14"/>
        <v/>
      </c>
      <c r="W17" s="143" t="e">
        <f t="shared" si="1"/>
        <v>#DIV/0!</v>
      </c>
      <c r="X17" s="144" t="str">
        <f t="shared" si="2"/>
        <v/>
      </c>
      <c r="Y17" s="144" t="str">
        <f t="shared" si="3"/>
        <v/>
      </c>
      <c r="Z17" s="145" t="str">
        <f t="shared" si="4"/>
        <v/>
      </c>
      <c r="AA17" s="146" t="str">
        <f t="shared" si="5"/>
        <v/>
      </c>
      <c r="AB17" s="147" t="str">
        <f t="shared" si="6"/>
        <v/>
      </c>
      <c r="AC17" s="147" t="str">
        <f t="shared" si="7"/>
        <v/>
      </c>
      <c r="AD17" s="147" t="str">
        <f t="shared" si="8"/>
        <v/>
      </c>
      <c r="AE17" s="147">
        <f t="shared" si="9"/>
        <v>0</v>
      </c>
      <c r="AF17" s="146">
        <f t="shared" si="10"/>
        <v>0</v>
      </c>
      <c r="AG17" s="148">
        <f t="shared" si="11"/>
        <v>0</v>
      </c>
      <c r="AH17" s="154"/>
      <c r="AI17" s="154"/>
      <c r="AJ17" s="154"/>
    </row>
    <row r="18" spans="1:36" ht="14">
      <c r="A18" s="155"/>
      <c r="B18" s="134"/>
      <c r="C18" s="155"/>
      <c r="D18" s="155"/>
      <c r="E18" s="155"/>
      <c r="F18" s="155"/>
      <c r="G18" s="133"/>
      <c r="H18" s="133"/>
      <c r="I18" s="133"/>
      <c r="J18" s="156"/>
      <c r="K18" s="160"/>
      <c r="L18" s="135"/>
      <c r="M18" s="136"/>
      <c r="N18" s="137"/>
      <c r="O18" s="137"/>
      <c r="P18" s="137"/>
      <c r="Q18" s="137"/>
      <c r="R18" s="138">
        <f t="shared" si="12"/>
        <v>0</v>
      </c>
      <c r="S18" s="151"/>
      <c r="T18" s="140">
        <f t="shared" si="0"/>
        <v>0</v>
      </c>
      <c r="U18" s="141" t="str">
        <f t="shared" si="13"/>
        <v/>
      </c>
      <c r="V18" s="153" t="str">
        <f t="shared" si="14"/>
        <v/>
      </c>
      <c r="W18" s="143" t="e">
        <f t="shared" si="1"/>
        <v>#DIV/0!</v>
      </c>
      <c r="X18" s="144" t="str">
        <f t="shared" si="2"/>
        <v/>
      </c>
      <c r="Y18" s="144" t="str">
        <f t="shared" si="3"/>
        <v/>
      </c>
      <c r="Z18" s="145" t="str">
        <f t="shared" si="4"/>
        <v/>
      </c>
      <c r="AA18" s="146" t="str">
        <f t="shared" si="5"/>
        <v/>
      </c>
      <c r="AB18" s="147" t="str">
        <f t="shared" si="6"/>
        <v/>
      </c>
      <c r="AC18" s="147" t="str">
        <f t="shared" si="7"/>
        <v/>
      </c>
      <c r="AD18" s="147" t="str">
        <f t="shared" si="8"/>
        <v/>
      </c>
      <c r="AE18" s="147">
        <f t="shared" si="9"/>
        <v>0</v>
      </c>
      <c r="AF18" s="146">
        <f t="shared" si="10"/>
        <v>0</v>
      </c>
      <c r="AG18" s="148">
        <f t="shared" si="11"/>
        <v>0</v>
      </c>
      <c r="AH18" s="154"/>
      <c r="AI18" s="154"/>
      <c r="AJ18" s="154"/>
    </row>
    <row r="19" spans="1:36" ht="14">
      <c r="A19" s="155"/>
      <c r="B19" s="134"/>
      <c r="C19" s="155"/>
      <c r="D19" s="155"/>
      <c r="E19" s="155"/>
      <c r="F19" s="155"/>
      <c r="G19" s="133"/>
      <c r="H19" s="133"/>
      <c r="I19" s="133"/>
      <c r="J19" s="156"/>
      <c r="K19" s="160"/>
      <c r="L19" s="135"/>
      <c r="M19" s="136"/>
      <c r="N19" s="137"/>
      <c r="O19" s="137"/>
      <c r="P19" s="137"/>
      <c r="Q19" s="137"/>
      <c r="R19" s="138">
        <f t="shared" si="12"/>
        <v>0</v>
      </c>
      <c r="S19" s="151"/>
      <c r="T19" s="152">
        <f t="shared" si="0"/>
        <v>0</v>
      </c>
      <c r="U19" s="141" t="str">
        <f t="shared" si="13"/>
        <v/>
      </c>
      <c r="V19" s="153" t="str">
        <f t="shared" si="14"/>
        <v/>
      </c>
      <c r="W19" s="143" t="e">
        <f t="shared" si="1"/>
        <v>#DIV/0!</v>
      </c>
      <c r="X19" s="144" t="str">
        <f t="shared" si="2"/>
        <v/>
      </c>
      <c r="Y19" s="144" t="str">
        <f t="shared" si="3"/>
        <v/>
      </c>
      <c r="Z19" s="145" t="str">
        <f t="shared" si="4"/>
        <v/>
      </c>
      <c r="AA19" s="146" t="str">
        <f t="shared" si="5"/>
        <v/>
      </c>
      <c r="AB19" s="147" t="str">
        <f t="shared" si="6"/>
        <v/>
      </c>
      <c r="AC19" s="147" t="str">
        <f t="shared" si="7"/>
        <v/>
      </c>
      <c r="AD19" s="147" t="str">
        <f t="shared" si="8"/>
        <v/>
      </c>
      <c r="AE19" s="147">
        <f t="shared" si="9"/>
        <v>0</v>
      </c>
      <c r="AF19" s="146">
        <f t="shared" si="10"/>
        <v>0</v>
      </c>
      <c r="AG19" s="148">
        <f t="shared" si="11"/>
        <v>0</v>
      </c>
      <c r="AH19" s="154"/>
      <c r="AI19" s="154"/>
      <c r="AJ19" s="154"/>
    </row>
    <row r="20" spans="1:36" ht="14">
      <c r="A20" s="155"/>
      <c r="B20" s="134"/>
      <c r="C20" s="155"/>
      <c r="D20" s="155"/>
      <c r="E20" s="155"/>
      <c r="F20" s="155"/>
      <c r="G20" s="133"/>
      <c r="H20" s="133"/>
      <c r="I20" s="133"/>
      <c r="J20" s="156"/>
      <c r="K20" s="160"/>
      <c r="L20" s="135"/>
      <c r="M20" s="136"/>
      <c r="N20" s="137"/>
      <c r="O20" s="137"/>
      <c r="P20" s="137"/>
      <c r="Q20" s="137"/>
      <c r="R20" s="138">
        <f t="shared" si="12"/>
        <v>0</v>
      </c>
      <c r="S20" s="151"/>
      <c r="T20" s="152">
        <f t="shared" si="0"/>
        <v>0</v>
      </c>
      <c r="U20" s="141" t="str">
        <f t="shared" si="13"/>
        <v/>
      </c>
      <c r="V20" s="153" t="str">
        <f t="shared" si="14"/>
        <v/>
      </c>
      <c r="W20" s="143" t="e">
        <f t="shared" si="1"/>
        <v>#DIV/0!</v>
      </c>
      <c r="X20" s="144" t="str">
        <f t="shared" si="2"/>
        <v/>
      </c>
      <c r="Y20" s="144" t="str">
        <f t="shared" si="3"/>
        <v/>
      </c>
      <c r="Z20" s="145" t="str">
        <f t="shared" si="4"/>
        <v/>
      </c>
      <c r="AA20" s="146" t="str">
        <f t="shared" si="5"/>
        <v/>
      </c>
      <c r="AB20" s="147" t="str">
        <f t="shared" si="6"/>
        <v/>
      </c>
      <c r="AC20" s="147" t="str">
        <f t="shared" si="7"/>
        <v/>
      </c>
      <c r="AD20" s="147" t="str">
        <f t="shared" si="8"/>
        <v/>
      </c>
      <c r="AE20" s="147">
        <f t="shared" si="9"/>
        <v>0</v>
      </c>
      <c r="AF20" s="146">
        <f t="shared" si="10"/>
        <v>0</v>
      </c>
      <c r="AG20" s="148">
        <f t="shared" si="11"/>
        <v>0</v>
      </c>
      <c r="AH20" s="154"/>
      <c r="AI20" s="154"/>
      <c r="AJ20" s="154"/>
    </row>
    <row r="21" spans="1:36" ht="14">
      <c r="A21" s="133"/>
      <c r="B21" s="134"/>
      <c r="C21" s="133"/>
      <c r="D21" s="133"/>
      <c r="E21" s="133"/>
      <c r="F21" s="133"/>
      <c r="G21" s="133"/>
      <c r="H21" s="133"/>
      <c r="I21" s="133"/>
      <c r="J21" s="133"/>
      <c r="K21" s="184"/>
      <c r="L21" s="135"/>
      <c r="M21" s="136"/>
      <c r="N21" s="137"/>
      <c r="O21" s="137"/>
      <c r="P21" s="137"/>
      <c r="Q21" s="137"/>
      <c r="R21" s="138">
        <f t="shared" si="12"/>
        <v>0</v>
      </c>
      <c r="S21" s="151"/>
      <c r="T21" s="140">
        <f t="shared" si="0"/>
        <v>0</v>
      </c>
      <c r="U21" s="141" t="str">
        <f t="shared" si="13"/>
        <v/>
      </c>
      <c r="V21" s="153" t="str">
        <f t="shared" si="14"/>
        <v/>
      </c>
      <c r="W21" s="143" t="e">
        <f t="shared" si="1"/>
        <v>#DIV/0!</v>
      </c>
      <c r="X21" s="144" t="str">
        <f t="shared" si="2"/>
        <v/>
      </c>
      <c r="Y21" s="144" t="str">
        <f t="shared" si="3"/>
        <v/>
      </c>
      <c r="Z21" s="145" t="str">
        <f t="shared" si="4"/>
        <v/>
      </c>
      <c r="AA21" s="146" t="str">
        <f t="shared" si="5"/>
        <v/>
      </c>
      <c r="AB21" s="147" t="str">
        <f t="shared" si="6"/>
        <v/>
      </c>
      <c r="AC21" s="147" t="str">
        <f t="shared" si="7"/>
        <v/>
      </c>
      <c r="AD21" s="147" t="str">
        <f t="shared" si="8"/>
        <v/>
      </c>
      <c r="AE21" s="147">
        <f t="shared" si="9"/>
        <v>0</v>
      </c>
      <c r="AF21" s="146">
        <f t="shared" si="10"/>
        <v>0</v>
      </c>
      <c r="AG21" s="148">
        <f t="shared" si="11"/>
        <v>0</v>
      </c>
      <c r="AH21" s="154"/>
      <c r="AI21" s="154"/>
      <c r="AJ21" s="154"/>
    </row>
    <row r="22" spans="1:36" ht="14">
      <c r="A22" s="133"/>
      <c r="B22" s="134"/>
      <c r="C22" s="133"/>
      <c r="D22" s="133"/>
      <c r="E22" s="133"/>
      <c r="F22" s="133"/>
      <c r="G22" s="133"/>
      <c r="H22" s="133"/>
      <c r="I22" s="133"/>
      <c r="J22" s="133"/>
      <c r="K22" s="184"/>
      <c r="L22" s="135"/>
      <c r="M22" s="136"/>
      <c r="N22" s="137"/>
      <c r="O22" s="137"/>
      <c r="P22" s="137"/>
      <c r="Q22" s="137"/>
      <c r="R22" s="138">
        <f t="shared" si="12"/>
        <v>0</v>
      </c>
      <c r="S22" s="151"/>
      <c r="T22" s="152">
        <f t="shared" si="0"/>
        <v>0</v>
      </c>
      <c r="U22" s="141" t="str">
        <f t="shared" si="13"/>
        <v/>
      </c>
      <c r="V22" s="153" t="str">
        <f t="shared" si="14"/>
        <v/>
      </c>
      <c r="W22" s="143" t="e">
        <f t="shared" si="1"/>
        <v>#DIV/0!</v>
      </c>
      <c r="X22" s="144" t="str">
        <f t="shared" si="2"/>
        <v/>
      </c>
      <c r="Y22" s="144" t="str">
        <f t="shared" si="3"/>
        <v/>
      </c>
      <c r="Z22" s="145" t="str">
        <f t="shared" si="4"/>
        <v/>
      </c>
      <c r="AA22" s="146" t="str">
        <f t="shared" si="5"/>
        <v/>
      </c>
      <c r="AB22" s="147" t="str">
        <f t="shared" si="6"/>
        <v/>
      </c>
      <c r="AC22" s="147" t="str">
        <f t="shared" si="7"/>
        <v/>
      </c>
      <c r="AD22" s="147" t="str">
        <f t="shared" si="8"/>
        <v/>
      </c>
      <c r="AE22" s="147">
        <f t="shared" si="9"/>
        <v>0</v>
      </c>
      <c r="AF22" s="146">
        <f t="shared" si="10"/>
        <v>0</v>
      </c>
      <c r="AG22" s="148">
        <f t="shared" si="11"/>
        <v>0</v>
      </c>
      <c r="AH22" s="154"/>
      <c r="AI22" s="154"/>
      <c r="AJ22" s="154"/>
    </row>
    <row r="23" spans="1:36" ht="14">
      <c r="A23" s="133"/>
      <c r="B23" s="134"/>
      <c r="C23" s="133"/>
      <c r="D23" s="133"/>
      <c r="E23" s="133"/>
      <c r="F23" s="133"/>
      <c r="G23" s="133"/>
      <c r="H23" s="133"/>
      <c r="I23" s="133"/>
      <c r="J23" s="133"/>
      <c r="K23" s="184"/>
      <c r="L23" s="135"/>
      <c r="M23" s="136"/>
      <c r="N23" s="137"/>
      <c r="O23" s="137"/>
      <c r="P23" s="137"/>
      <c r="Q23" s="137"/>
      <c r="R23" s="138">
        <f t="shared" si="12"/>
        <v>0</v>
      </c>
      <c r="S23" s="151"/>
      <c r="T23" s="140">
        <f t="shared" si="0"/>
        <v>0</v>
      </c>
      <c r="U23" s="141" t="str">
        <f t="shared" si="13"/>
        <v/>
      </c>
      <c r="V23" s="153" t="str">
        <f t="shared" si="14"/>
        <v/>
      </c>
      <c r="W23" s="143" t="e">
        <f t="shared" si="1"/>
        <v>#DIV/0!</v>
      </c>
      <c r="X23" s="144" t="str">
        <f t="shared" si="2"/>
        <v/>
      </c>
      <c r="Y23" s="144" t="str">
        <f t="shared" si="3"/>
        <v/>
      </c>
      <c r="Z23" s="145" t="str">
        <f t="shared" si="4"/>
        <v/>
      </c>
      <c r="AA23" s="146" t="str">
        <f t="shared" si="5"/>
        <v/>
      </c>
      <c r="AB23" s="147" t="str">
        <f t="shared" si="6"/>
        <v/>
      </c>
      <c r="AC23" s="147" t="str">
        <f t="shared" si="7"/>
        <v/>
      </c>
      <c r="AD23" s="147" t="str">
        <f t="shared" si="8"/>
        <v/>
      </c>
      <c r="AE23" s="147">
        <f t="shared" si="9"/>
        <v>0</v>
      </c>
      <c r="AF23" s="146">
        <f t="shared" si="10"/>
        <v>0</v>
      </c>
      <c r="AG23" s="148">
        <f t="shared" si="11"/>
        <v>0</v>
      </c>
      <c r="AH23" s="154"/>
      <c r="AI23" s="154"/>
      <c r="AJ23" s="154"/>
    </row>
    <row r="24" spans="1:36" ht="14">
      <c r="A24" s="133"/>
      <c r="B24" s="134"/>
      <c r="C24" s="133"/>
      <c r="D24" s="133"/>
      <c r="E24" s="133"/>
      <c r="F24" s="133"/>
      <c r="G24" s="133"/>
      <c r="H24" s="133"/>
      <c r="I24" s="133"/>
      <c r="J24" s="133"/>
      <c r="K24" s="184"/>
      <c r="L24" s="135"/>
      <c r="M24" s="136"/>
      <c r="N24" s="137"/>
      <c r="O24" s="137"/>
      <c r="P24" s="137"/>
      <c r="Q24" s="137"/>
      <c r="R24" s="138">
        <f t="shared" si="12"/>
        <v>0</v>
      </c>
      <c r="S24" s="151"/>
      <c r="T24" s="152">
        <f t="shared" si="0"/>
        <v>0</v>
      </c>
      <c r="U24" s="141" t="str">
        <f t="shared" si="13"/>
        <v/>
      </c>
      <c r="V24" s="153" t="str">
        <f t="shared" si="14"/>
        <v/>
      </c>
      <c r="W24" s="143" t="e">
        <f t="shared" si="1"/>
        <v>#DIV/0!</v>
      </c>
      <c r="X24" s="144" t="str">
        <f t="shared" si="2"/>
        <v/>
      </c>
      <c r="Y24" s="144" t="str">
        <f t="shared" si="3"/>
        <v/>
      </c>
      <c r="Z24" s="145" t="str">
        <f t="shared" si="4"/>
        <v/>
      </c>
      <c r="AA24" s="146" t="str">
        <f t="shared" si="5"/>
        <v/>
      </c>
      <c r="AB24" s="147" t="str">
        <f t="shared" si="6"/>
        <v/>
      </c>
      <c r="AC24" s="147" t="str">
        <f t="shared" si="7"/>
        <v/>
      </c>
      <c r="AD24" s="147" t="str">
        <f t="shared" si="8"/>
        <v/>
      </c>
      <c r="AE24" s="147">
        <f t="shared" si="9"/>
        <v>0</v>
      </c>
      <c r="AF24" s="146">
        <f t="shared" si="10"/>
        <v>0</v>
      </c>
      <c r="AG24" s="148">
        <f t="shared" si="11"/>
        <v>0</v>
      </c>
      <c r="AH24" s="154"/>
      <c r="AI24" s="154"/>
      <c r="AJ24" s="154"/>
    </row>
    <row r="25" spans="1:36" ht="14">
      <c r="A25" s="133"/>
      <c r="B25" s="134"/>
      <c r="C25" s="133"/>
      <c r="D25" s="133"/>
      <c r="E25" s="133"/>
      <c r="F25" s="133"/>
      <c r="G25" s="133"/>
      <c r="H25" s="133"/>
      <c r="I25" s="133"/>
      <c r="J25" s="133"/>
      <c r="K25" s="184"/>
      <c r="L25" s="135"/>
      <c r="M25" s="136"/>
      <c r="N25" s="137"/>
      <c r="O25" s="137"/>
      <c r="P25" s="137"/>
      <c r="Q25" s="137"/>
      <c r="R25" s="138">
        <f t="shared" si="12"/>
        <v>0</v>
      </c>
      <c r="S25" s="151"/>
      <c r="T25" s="152">
        <f t="shared" si="0"/>
        <v>0</v>
      </c>
      <c r="U25" s="141" t="str">
        <f t="shared" si="13"/>
        <v/>
      </c>
      <c r="V25" s="153" t="str">
        <f t="shared" si="14"/>
        <v/>
      </c>
      <c r="W25" s="143" t="e">
        <f t="shared" si="1"/>
        <v>#DIV/0!</v>
      </c>
      <c r="X25" s="144" t="str">
        <f t="shared" si="2"/>
        <v/>
      </c>
      <c r="Y25" s="144" t="str">
        <f t="shared" si="3"/>
        <v/>
      </c>
      <c r="Z25" s="145" t="str">
        <f t="shared" si="4"/>
        <v/>
      </c>
      <c r="AA25" s="146" t="str">
        <f t="shared" si="5"/>
        <v/>
      </c>
      <c r="AB25" s="147" t="str">
        <f t="shared" si="6"/>
        <v/>
      </c>
      <c r="AC25" s="147" t="str">
        <f t="shared" si="7"/>
        <v/>
      </c>
      <c r="AD25" s="147" t="str">
        <f t="shared" si="8"/>
        <v/>
      </c>
      <c r="AE25" s="147">
        <f t="shared" si="9"/>
        <v>0</v>
      </c>
      <c r="AF25" s="146">
        <f t="shared" si="10"/>
        <v>0</v>
      </c>
      <c r="AG25" s="148">
        <f t="shared" si="11"/>
        <v>0</v>
      </c>
      <c r="AH25" s="154"/>
      <c r="AI25" s="154"/>
      <c r="AJ25" s="154"/>
    </row>
    <row r="26" spans="1:36" ht="14">
      <c r="A26" s="133"/>
      <c r="B26" s="134"/>
      <c r="C26" s="133"/>
      <c r="D26" s="133"/>
      <c r="E26" s="133"/>
      <c r="F26" s="133"/>
      <c r="G26" s="133"/>
      <c r="H26" s="133"/>
      <c r="I26" s="133"/>
      <c r="J26" s="133"/>
      <c r="K26" s="184"/>
      <c r="L26" s="135"/>
      <c r="M26" s="136"/>
      <c r="N26" s="137"/>
      <c r="O26" s="137"/>
      <c r="P26" s="137"/>
      <c r="Q26" s="137"/>
      <c r="R26" s="138">
        <f t="shared" si="12"/>
        <v>0</v>
      </c>
      <c r="S26" s="151"/>
      <c r="T26" s="140">
        <f t="shared" si="0"/>
        <v>0</v>
      </c>
      <c r="U26" s="141" t="str">
        <f t="shared" si="13"/>
        <v/>
      </c>
      <c r="V26" s="153" t="str">
        <f t="shared" si="14"/>
        <v/>
      </c>
      <c r="W26" s="143" t="e">
        <f t="shared" si="1"/>
        <v>#DIV/0!</v>
      </c>
      <c r="X26" s="144" t="str">
        <f t="shared" si="2"/>
        <v/>
      </c>
      <c r="Y26" s="144" t="str">
        <f t="shared" si="3"/>
        <v/>
      </c>
      <c r="Z26" s="145" t="str">
        <f t="shared" si="4"/>
        <v/>
      </c>
      <c r="AA26" s="146" t="str">
        <f t="shared" si="5"/>
        <v/>
      </c>
      <c r="AB26" s="147" t="str">
        <f t="shared" si="6"/>
        <v/>
      </c>
      <c r="AC26" s="147" t="str">
        <f t="shared" si="7"/>
        <v/>
      </c>
      <c r="AD26" s="147" t="str">
        <f t="shared" si="8"/>
        <v/>
      </c>
      <c r="AE26" s="147">
        <f t="shared" si="9"/>
        <v>0</v>
      </c>
      <c r="AF26" s="146">
        <f t="shared" si="10"/>
        <v>0</v>
      </c>
      <c r="AG26" s="148">
        <f t="shared" si="11"/>
        <v>0</v>
      </c>
      <c r="AH26" s="154"/>
      <c r="AI26" s="154"/>
      <c r="AJ26" s="154"/>
    </row>
    <row r="27" spans="1:36" ht="14">
      <c r="A27" s="133"/>
      <c r="B27" s="134"/>
      <c r="C27" s="133"/>
      <c r="D27" s="133"/>
      <c r="E27" s="133"/>
      <c r="F27" s="133"/>
      <c r="G27" s="133"/>
      <c r="H27" s="133"/>
      <c r="I27" s="133"/>
      <c r="J27" s="133"/>
      <c r="K27" s="184"/>
      <c r="L27" s="135"/>
      <c r="M27" s="136"/>
      <c r="N27" s="137"/>
      <c r="O27" s="137"/>
      <c r="P27" s="137"/>
      <c r="Q27" s="137"/>
      <c r="R27" s="138">
        <f t="shared" si="12"/>
        <v>0</v>
      </c>
      <c r="S27" s="151"/>
      <c r="T27" s="152">
        <f t="shared" si="0"/>
        <v>0</v>
      </c>
      <c r="U27" s="141" t="str">
        <f t="shared" si="13"/>
        <v/>
      </c>
      <c r="V27" s="153" t="str">
        <f t="shared" si="14"/>
        <v/>
      </c>
      <c r="W27" s="143" t="e">
        <f t="shared" si="1"/>
        <v>#DIV/0!</v>
      </c>
      <c r="X27" s="144" t="str">
        <f t="shared" si="2"/>
        <v/>
      </c>
      <c r="Y27" s="144" t="str">
        <f t="shared" si="3"/>
        <v/>
      </c>
      <c r="Z27" s="145" t="str">
        <f t="shared" si="4"/>
        <v/>
      </c>
      <c r="AA27" s="146" t="str">
        <f t="shared" si="5"/>
        <v/>
      </c>
      <c r="AB27" s="147" t="str">
        <f t="shared" si="6"/>
        <v/>
      </c>
      <c r="AC27" s="147" t="str">
        <f t="shared" si="7"/>
        <v/>
      </c>
      <c r="AD27" s="147" t="str">
        <f t="shared" si="8"/>
        <v/>
      </c>
      <c r="AE27" s="147">
        <f t="shared" si="9"/>
        <v>0</v>
      </c>
      <c r="AF27" s="146">
        <f t="shared" si="10"/>
        <v>0</v>
      </c>
      <c r="AG27" s="148">
        <f t="shared" si="11"/>
        <v>0</v>
      </c>
      <c r="AH27" s="154"/>
      <c r="AI27" s="154"/>
      <c r="AJ27" s="154"/>
    </row>
    <row r="28" spans="1:36" ht="14">
      <c r="A28" s="133"/>
      <c r="B28" s="134"/>
      <c r="C28" s="133"/>
      <c r="D28" s="133"/>
      <c r="E28" s="133"/>
      <c r="F28" s="133"/>
      <c r="G28" s="133"/>
      <c r="H28" s="133"/>
      <c r="I28" s="133"/>
      <c r="J28" s="133"/>
      <c r="K28" s="184"/>
      <c r="L28" s="135"/>
      <c r="M28" s="136"/>
      <c r="N28" s="137"/>
      <c r="O28" s="137"/>
      <c r="P28" s="137"/>
      <c r="Q28" s="137"/>
      <c r="R28" s="138">
        <f t="shared" si="12"/>
        <v>0</v>
      </c>
      <c r="S28" s="151"/>
      <c r="T28" s="152">
        <f t="shared" si="0"/>
        <v>0</v>
      </c>
      <c r="U28" s="141" t="str">
        <f t="shared" si="13"/>
        <v/>
      </c>
      <c r="V28" s="153" t="str">
        <f t="shared" si="14"/>
        <v/>
      </c>
      <c r="W28" s="143" t="e">
        <f t="shared" si="1"/>
        <v>#DIV/0!</v>
      </c>
      <c r="X28" s="144" t="str">
        <f t="shared" si="2"/>
        <v/>
      </c>
      <c r="Y28" s="144" t="str">
        <f t="shared" si="3"/>
        <v/>
      </c>
      <c r="Z28" s="145" t="str">
        <f t="shared" si="4"/>
        <v/>
      </c>
      <c r="AA28" s="146" t="str">
        <f t="shared" si="5"/>
        <v/>
      </c>
      <c r="AB28" s="147" t="str">
        <f t="shared" si="6"/>
        <v/>
      </c>
      <c r="AC28" s="147" t="str">
        <f t="shared" si="7"/>
        <v/>
      </c>
      <c r="AD28" s="147" t="str">
        <f t="shared" si="8"/>
        <v/>
      </c>
      <c r="AE28" s="147">
        <f t="shared" si="9"/>
        <v>0</v>
      </c>
      <c r="AF28" s="146">
        <f t="shared" si="10"/>
        <v>0</v>
      </c>
      <c r="AG28" s="148">
        <f t="shared" si="11"/>
        <v>0</v>
      </c>
      <c r="AH28" s="154"/>
      <c r="AI28" s="154"/>
      <c r="AJ28" s="154"/>
    </row>
    <row r="29" spans="1:36" ht="14">
      <c r="A29" s="133"/>
      <c r="B29" s="134"/>
      <c r="C29" s="133"/>
      <c r="D29" s="133"/>
      <c r="E29" s="133"/>
      <c r="F29" s="133"/>
      <c r="G29" s="133"/>
      <c r="H29" s="133"/>
      <c r="I29" s="133"/>
      <c r="J29" s="133"/>
      <c r="K29" s="184"/>
      <c r="L29" s="135"/>
      <c r="M29" s="136"/>
      <c r="N29" s="137"/>
      <c r="O29" s="137"/>
      <c r="P29" s="137"/>
      <c r="Q29" s="137"/>
      <c r="R29" s="138">
        <f t="shared" si="12"/>
        <v>0</v>
      </c>
      <c r="S29" s="151"/>
      <c r="T29" s="140">
        <f t="shared" si="0"/>
        <v>0</v>
      </c>
      <c r="U29" s="141" t="str">
        <f t="shared" si="13"/>
        <v/>
      </c>
      <c r="V29" s="153" t="str">
        <f t="shared" si="14"/>
        <v/>
      </c>
      <c r="W29" s="143" t="e">
        <f t="shared" si="1"/>
        <v>#DIV/0!</v>
      </c>
      <c r="X29" s="144" t="str">
        <f t="shared" si="2"/>
        <v/>
      </c>
      <c r="Y29" s="144" t="str">
        <f t="shared" si="3"/>
        <v/>
      </c>
      <c r="Z29" s="145" t="str">
        <f t="shared" si="4"/>
        <v/>
      </c>
      <c r="AA29" s="146" t="str">
        <f t="shared" si="5"/>
        <v/>
      </c>
      <c r="AB29" s="147" t="str">
        <f t="shared" si="6"/>
        <v/>
      </c>
      <c r="AC29" s="147" t="str">
        <f t="shared" si="7"/>
        <v/>
      </c>
      <c r="AD29" s="147" t="str">
        <f t="shared" si="8"/>
        <v/>
      </c>
      <c r="AE29" s="147">
        <f t="shared" si="9"/>
        <v>0</v>
      </c>
      <c r="AF29" s="146">
        <f t="shared" si="10"/>
        <v>0</v>
      </c>
      <c r="AG29" s="148">
        <f t="shared" si="11"/>
        <v>0</v>
      </c>
      <c r="AH29" s="154"/>
      <c r="AI29" s="154"/>
      <c r="AJ29" s="154"/>
    </row>
    <row r="30" spans="1:36" ht="14">
      <c r="A30" s="133"/>
      <c r="B30" s="134"/>
      <c r="C30" s="133"/>
      <c r="D30" s="133"/>
      <c r="E30" s="133"/>
      <c r="F30" s="133"/>
      <c r="G30" s="133"/>
      <c r="H30" s="133"/>
      <c r="I30" s="133"/>
      <c r="J30" s="133"/>
      <c r="K30" s="184"/>
      <c r="L30" s="135"/>
      <c r="M30" s="136"/>
      <c r="N30" s="137"/>
      <c r="O30" s="137"/>
      <c r="P30" s="137"/>
      <c r="Q30" s="137"/>
      <c r="R30" s="138">
        <f t="shared" si="12"/>
        <v>0</v>
      </c>
      <c r="S30" s="151"/>
      <c r="T30" s="152">
        <f t="shared" si="0"/>
        <v>0</v>
      </c>
      <c r="U30" s="141" t="str">
        <f t="shared" si="13"/>
        <v/>
      </c>
      <c r="V30" s="153" t="str">
        <f t="shared" si="14"/>
        <v/>
      </c>
      <c r="W30" s="143" t="e">
        <f t="shared" si="1"/>
        <v>#DIV/0!</v>
      </c>
      <c r="X30" s="144" t="str">
        <f t="shared" si="2"/>
        <v/>
      </c>
      <c r="Y30" s="144" t="str">
        <f t="shared" si="3"/>
        <v/>
      </c>
      <c r="Z30" s="145" t="str">
        <f t="shared" si="4"/>
        <v/>
      </c>
      <c r="AA30" s="146" t="str">
        <f t="shared" si="5"/>
        <v/>
      </c>
      <c r="AB30" s="147" t="str">
        <f t="shared" si="6"/>
        <v/>
      </c>
      <c r="AC30" s="147" t="str">
        <f t="shared" si="7"/>
        <v/>
      </c>
      <c r="AD30" s="147" t="str">
        <f t="shared" si="8"/>
        <v/>
      </c>
      <c r="AE30" s="147">
        <f t="shared" si="9"/>
        <v>0</v>
      </c>
      <c r="AF30" s="146">
        <f t="shared" si="10"/>
        <v>0</v>
      </c>
      <c r="AG30" s="148">
        <f t="shared" si="11"/>
        <v>0</v>
      </c>
      <c r="AH30" s="154"/>
      <c r="AI30" s="154"/>
      <c r="AJ30" s="154"/>
    </row>
    <row r="31" spans="1:36" ht="14">
      <c r="A31" s="133"/>
      <c r="B31" s="134"/>
      <c r="C31" s="133"/>
      <c r="D31" s="133"/>
      <c r="E31" s="133"/>
      <c r="F31" s="133"/>
      <c r="G31" s="133"/>
      <c r="H31" s="133"/>
      <c r="I31" s="133"/>
      <c r="J31" s="133"/>
      <c r="K31" s="184"/>
      <c r="L31" s="135"/>
      <c r="M31" s="136"/>
      <c r="N31" s="137"/>
      <c r="O31" s="137"/>
      <c r="P31" s="137"/>
      <c r="Q31" s="137"/>
      <c r="R31" s="138">
        <f t="shared" si="12"/>
        <v>0</v>
      </c>
      <c r="S31" s="151"/>
      <c r="T31" s="140">
        <f t="shared" si="0"/>
        <v>0</v>
      </c>
      <c r="U31" s="141" t="str">
        <f t="shared" si="13"/>
        <v/>
      </c>
      <c r="V31" s="153" t="str">
        <f t="shared" si="14"/>
        <v/>
      </c>
      <c r="W31" s="143" t="e">
        <f t="shared" si="1"/>
        <v>#DIV/0!</v>
      </c>
      <c r="X31" s="144" t="str">
        <f t="shared" si="2"/>
        <v/>
      </c>
      <c r="Y31" s="144" t="str">
        <f t="shared" si="3"/>
        <v/>
      </c>
      <c r="Z31" s="145" t="str">
        <f t="shared" si="4"/>
        <v/>
      </c>
      <c r="AA31" s="146" t="str">
        <f t="shared" si="5"/>
        <v/>
      </c>
      <c r="AB31" s="147" t="str">
        <f t="shared" si="6"/>
        <v/>
      </c>
      <c r="AC31" s="147" t="str">
        <f t="shared" si="7"/>
        <v/>
      </c>
      <c r="AD31" s="147" t="str">
        <f t="shared" si="8"/>
        <v/>
      </c>
      <c r="AE31" s="147">
        <f t="shared" si="9"/>
        <v>0</v>
      </c>
      <c r="AF31" s="146">
        <f t="shared" si="10"/>
        <v>0</v>
      </c>
      <c r="AG31" s="148">
        <f t="shared" si="11"/>
        <v>0</v>
      </c>
      <c r="AH31" s="154"/>
      <c r="AI31" s="154"/>
      <c r="AJ31" s="154"/>
    </row>
    <row r="32" spans="1:36" ht="14">
      <c r="A32" s="133"/>
      <c r="B32" s="134"/>
      <c r="C32" s="133"/>
      <c r="D32" s="133"/>
      <c r="E32" s="133"/>
      <c r="F32" s="133"/>
      <c r="G32" s="133"/>
      <c r="H32" s="133"/>
      <c r="I32" s="133"/>
      <c r="J32" s="133"/>
      <c r="K32" s="184"/>
      <c r="L32" s="135"/>
      <c r="M32" s="136"/>
      <c r="N32" s="137"/>
      <c r="O32" s="137"/>
      <c r="P32" s="137"/>
      <c r="Q32" s="137"/>
      <c r="R32" s="138">
        <f t="shared" si="12"/>
        <v>0</v>
      </c>
      <c r="S32" s="151"/>
      <c r="T32" s="152">
        <f t="shared" si="0"/>
        <v>0</v>
      </c>
      <c r="U32" s="141" t="str">
        <f t="shared" si="13"/>
        <v/>
      </c>
      <c r="V32" s="153" t="str">
        <f t="shared" si="14"/>
        <v/>
      </c>
      <c r="W32" s="143" t="e">
        <f t="shared" si="1"/>
        <v>#DIV/0!</v>
      </c>
      <c r="X32" s="144" t="str">
        <f t="shared" si="2"/>
        <v/>
      </c>
      <c r="Y32" s="144" t="str">
        <f t="shared" si="3"/>
        <v/>
      </c>
      <c r="Z32" s="145" t="str">
        <f t="shared" si="4"/>
        <v/>
      </c>
      <c r="AA32" s="146" t="str">
        <f t="shared" si="5"/>
        <v/>
      </c>
      <c r="AB32" s="147" t="str">
        <f t="shared" si="6"/>
        <v/>
      </c>
      <c r="AC32" s="147" t="str">
        <f t="shared" si="7"/>
        <v/>
      </c>
      <c r="AD32" s="147" t="str">
        <f t="shared" si="8"/>
        <v/>
      </c>
      <c r="AE32" s="147">
        <f t="shared" si="9"/>
        <v>0</v>
      </c>
      <c r="AF32" s="146">
        <f t="shared" si="10"/>
        <v>0</v>
      </c>
      <c r="AG32" s="148">
        <f t="shared" si="11"/>
        <v>0</v>
      </c>
      <c r="AH32" s="154"/>
      <c r="AI32" s="154"/>
      <c r="AJ32" s="154"/>
    </row>
    <row r="33" spans="1:36" ht="14">
      <c r="A33" s="133"/>
      <c r="B33" s="134"/>
      <c r="C33" s="133"/>
      <c r="D33" s="133"/>
      <c r="E33" s="133"/>
      <c r="F33" s="133"/>
      <c r="G33" s="133"/>
      <c r="H33" s="133"/>
      <c r="I33" s="133"/>
      <c r="J33" s="133"/>
      <c r="K33" s="184"/>
      <c r="L33" s="135"/>
      <c r="M33" s="136"/>
      <c r="N33" s="137"/>
      <c r="O33" s="137"/>
      <c r="P33" s="137"/>
      <c r="Q33" s="137"/>
      <c r="R33" s="138">
        <f t="shared" si="12"/>
        <v>0</v>
      </c>
      <c r="S33" s="151"/>
      <c r="T33" s="152">
        <f t="shared" si="0"/>
        <v>0</v>
      </c>
      <c r="U33" s="141" t="str">
        <f t="shared" si="13"/>
        <v/>
      </c>
      <c r="V33" s="153" t="str">
        <f t="shared" si="14"/>
        <v/>
      </c>
      <c r="W33" s="143" t="e">
        <f t="shared" si="1"/>
        <v>#DIV/0!</v>
      </c>
      <c r="X33" s="144" t="str">
        <f t="shared" si="2"/>
        <v/>
      </c>
      <c r="Y33" s="144" t="str">
        <f t="shared" si="3"/>
        <v/>
      </c>
      <c r="Z33" s="145" t="str">
        <f t="shared" si="4"/>
        <v/>
      </c>
      <c r="AA33" s="146" t="str">
        <f t="shared" si="5"/>
        <v/>
      </c>
      <c r="AB33" s="147" t="str">
        <f t="shared" si="6"/>
        <v/>
      </c>
      <c r="AC33" s="147" t="str">
        <f t="shared" si="7"/>
        <v/>
      </c>
      <c r="AD33" s="147" t="str">
        <f t="shared" si="8"/>
        <v/>
      </c>
      <c r="AE33" s="147">
        <f t="shared" si="9"/>
        <v>0</v>
      </c>
      <c r="AF33" s="146">
        <f t="shared" si="10"/>
        <v>0</v>
      </c>
      <c r="AG33" s="148">
        <f t="shared" si="11"/>
        <v>0</v>
      </c>
      <c r="AH33" s="154"/>
      <c r="AI33" s="154"/>
      <c r="AJ33" s="154"/>
    </row>
    <row r="34" spans="1:36" ht="14">
      <c r="A34" s="133"/>
      <c r="B34" s="134"/>
      <c r="C34" s="133"/>
      <c r="D34" s="133"/>
      <c r="E34" s="133"/>
      <c r="F34" s="133"/>
      <c r="G34" s="133"/>
      <c r="H34" s="133"/>
      <c r="I34" s="133"/>
      <c r="J34" s="133"/>
      <c r="K34" s="184"/>
      <c r="L34" s="135"/>
      <c r="M34" s="136"/>
      <c r="N34" s="137"/>
      <c r="O34" s="137"/>
      <c r="P34" s="137"/>
      <c r="Q34" s="137"/>
      <c r="R34" s="138">
        <f t="shared" si="12"/>
        <v>0</v>
      </c>
      <c r="S34" s="151"/>
      <c r="T34" s="140">
        <f t="shared" si="0"/>
        <v>0</v>
      </c>
      <c r="U34" s="141" t="str">
        <f t="shared" si="13"/>
        <v/>
      </c>
      <c r="V34" s="153" t="str">
        <f t="shared" si="14"/>
        <v/>
      </c>
      <c r="W34" s="143" t="e">
        <f t="shared" si="1"/>
        <v>#DIV/0!</v>
      </c>
      <c r="X34" s="144" t="str">
        <f t="shared" si="2"/>
        <v/>
      </c>
      <c r="Y34" s="144" t="str">
        <f t="shared" si="3"/>
        <v/>
      </c>
      <c r="Z34" s="145" t="str">
        <f t="shared" si="4"/>
        <v/>
      </c>
      <c r="AA34" s="146" t="str">
        <f t="shared" si="5"/>
        <v/>
      </c>
      <c r="AB34" s="147" t="str">
        <f t="shared" si="6"/>
        <v/>
      </c>
      <c r="AC34" s="147" t="str">
        <f t="shared" si="7"/>
        <v/>
      </c>
      <c r="AD34" s="147" t="str">
        <f t="shared" si="8"/>
        <v/>
      </c>
      <c r="AE34" s="147">
        <f t="shared" si="9"/>
        <v>0</v>
      </c>
      <c r="AF34" s="146">
        <f t="shared" si="10"/>
        <v>0</v>
      </c>
      <c r="AG34" s="148">
        <f t="shared" si="11"/>
        <v>0</v>
      </c>
      <c r="AH34" s="154"/>
      <c r="AI34" s="154"/>
      <c r="AJ34" s="154"/>
    </row>
    <row r="35" spans="1:36" ht="14">
      <c r="A35" s="133"/>
      <c r="B35" s="134"/>
      <c r="C35" s="133"/>
      <c r="D35" s="133"/>
      <c r="E35" s="133"/>
      <c r="F35" s="133"/>
      <c r="G35" s="133"/>
      <c r="H35" s="133"/>
      <c r="I35" s="133"/>
      <c r="J35" s="133"/>
      <c r="K35" s="184"/>
      <c r="L35" s="135"/>
      <c r="M35" s="136"/>
      <c r="N35" s="137"/>
      <c r="O35" s="137"/>
      <c r="P35" s="137"/>
      <c r="Q35" s="137"/>
      <c r="R35" s="138">
        <f t="shared" si="12"/>
        <v>0</v>
      </c>
      <c r="S35" s="151"/>
      <c r="T35" s="152">
        <f t="shared" si="0"/>
        <v>0</v>
      </c>
      <c r="U35" s="141" t="str">
        <f t="shared" si="13"/>
        <v/>
      </c>
      <c r="V35" s="153" t="str">
        <f t="shared" si="14"/>
        <v/>
      </c>
      <c r="W35" s="143" t="e">
        <f t="shared" si="1"/>
        <v>#DIV/0!</v>
      </c>
      <c r="X35" s="144" t="str">
        <f t="shared" si="2"/>
        <v/>
      </c>
      <c r="Y35" s="144" t="str">
        <f t="shared" si="3"/>
        <v/>
      </c>
      <c r="Z35" s="145" t="str">
        <f t="shared" si="4"/>
        <v/>
      </c>
      <c r="AA35" s="146" t="str">
        <f t="shared" si="5"/>
        <v/>
      </c>
      <c r="AB35" s="147" t="str">
        <f t="shared" si="6"/>
        <v/>
      </c>
      <c r="AC35" s="147" t="str">
        <f t="shared" si="7"/>
        <v/>
      </c>
      <c r="AD35" s="147" t="str">
        <f t="shared" si="8"/>
        <v/>
      </c>
      <c r="AE35" s="147">
        <f t="shared" si="9"/>
        <v>0</v>
      </c>
      <c r="AF35" s="146">
        <f t="shared" si="10"/>
        <v>0</v>
      </c>
      <c r="AG35" s="148">
        <f t="shared" si="11"/>
        <v>0</v>
      </c>
      <c r="AH35" s="154"/>
      <c r="AI35" s="154"/>
      <c r="AJ35" s="154"/>
    </row>
    <row r="36" spans="1:36" ht="14">
      <c r="A36" s="133"/>
      <c r="B36" s="134"/>
      <c r="C36" s="133"/>
      <c r="D36" s="133"/>
      <c r="E36" s="133"/>
      <c r="F36" s="133"/>
      <c r="G36" s="133"/>
      <c r="H36" s="133"/>
      <c r="I36" s="133"/>
      <c r="J36" s="133"/>
      <c r="K36" s="184"/>
      <c r="L36" s="135"/>
      <c r="M36" s="136"/>
      <c r="N36" s="137"/>
      <c r="O36" s="137"/>
      <c r="P36" s="137"/>
      <c r="Q36" s="137"/>
      <c r="R36" s="138">
        <f t="shared" si="12"/>
        <v>0</v>
      </c>
      <c r="S36" s="151"/>
      <c r="T36" s="152">
        <f t="shared" si="0"/>
        <v>0</v>
      </c>
      <c r="U36" s="141" t="str">
        <f t="shared" si="13"/>
        <v/>
      </c>
      <c r="V36" s="153" t="str">
        <f t="shared" si="14"/>
        <v/>
      </c>
      <c r="W36" s="143" t="e">
        <f t="shared" si="1"/>
        <v>#DIV/0!</v>
      </c>
      <c r="X36" s="144" t="str">
        <f t="shared" si="2"/>
        <v/>
      </c>
      <c r="Y36" s="144" t="str">
        <f t="shared" si="3"/>
        <v/>
      </c>
      <c r="Z36" s="145" t="str">
        <f t="shared" si="4"/>
        <v/>
      </c>
      <c r="AA36" s="146" t="str">
        <f t="shared" si="5"/>
        <v/>
      </c>
      <c r="AB36" s="147" t="str">
        <f t="shared" si="6"/>
        <v/>
      </c>
      <c r="AC36" s="147" t="str">
        <f t="shared" si="7"/>
        <v/>
      </c>
      <c r="AD36" s="147" t="str">
        <f t="shared" si="8"/>
        <v/>
      </c>
      <c r="AE36" s="147">
        <f t="shared" si="9"/>
        <v>0</v>
      </c>
      <c r="AF36" s="146">
        <f t="shared" si="10"/>
        <v>0</v>
      </c>
      <c r="AG36" s="148">
        <f t="shared" si="11"/>
        <v>0</v>
      </c>
      <c r="AH36" s="154"/>
      <c r="AI36" s="154"/>
      <c r="AJ36" s="154"/>
    </row>
    <row r="37" spans="1:36" ht="14">
      <c r="A37" s="133"/>
      <c r="B37" s="134"/>
      <c r="C37" s="133"/>
      <c r="D37" s="133"/>
      <c r="E37" s="133"/>
      <c r="F37" s="133"/>
      <c r="G37" s="133"/>
      <c r="H37" s="133"/>
      <c r="I37" s="133"/>
      <c r="J37" s="133"/>
      <c r="K37" s="184"/>
      <c r="L37" s="135"/>
      <c r="M37" s="136"/>
      <c r="N37" s="137"/>
      <c r="O37" s="137"/>
      <c r="P37" s="137"/>
      <c r="Q37" s="137"/>
      <c r="R37" s="138">
        <f t="shared" si="12"/>
        <v>0</v>
      </c>
      <c r="S37" s="151"/>
      <c r="T37" s="140">
        <f t="shared" si="0"/>
        <v>0</v>
      </c>
      <c r="U37" s="141" t="str">
        <f t="shared" si="13"/>
        <v/>
      </c>
      <c r="V37" s="153" t="str">
        <f t="shared" si="14"/>
        <v/>
      </c>
      <c r="W37" s="143" t="e">
        <f t="shared" si="1"/>
        <v>#DIV/0!</v>
      </c>
      <c r="X37" s="144" t="str">
        <f t="shared" si="2"/>
        <v/>
      </c>
      <c r="Y37" s="144" t="str">
        <f t="shared" si="3"/>
        <v/>
      </c>
      <c r="Z37" s="145" t="str">
        <f t="shared" si="4"/>
        <v/>
      </c>
      <c r="AA37" s="146" t="str">
        <f t="shared" si="5"/>
        <v/>
      </c>
      <c r="AB37" s="147" t="str">
        <f t="shared" si="6"/>
        <v/>
      </c>
      <c r="AC37" s="147" t="str">
        <f t="shared" si="7"/>
        <v/>
      </c>
      <c r="AD37" s="147" t="str">
        <f t="shared" si="8"/>
        <v/>
      </c>
      <c r="AE37" s="147">
        <f t="shared" si="9"/>
        <v>0</v>
      </c>
      <c r="AF37" s="146">
        <f t="shared" si="10"/>
        <v>0</v>
      </c>
      <c r="AG37" s="148">
        <f t="shared" si="11"/>
        <v>0</v>
      </c>
      <c r="AH37" s="154"/>
      <c r="AI37" s="154"/>
      <c r="AJ37" s="154"/>
    </row>
    <row r="38" spans="1:36" ht="14">
      <c r="A38" s="133"/>
      <c r="B38" s="134"/>
      <c r="C38" s="133"/>
      <c r="D38" s="133"/>
      <c r="E38" s="133"/>
      <c r="F38" s="133"/>
      <c r="G38" s="133"/>
      <c r="H38" s="133"/>
      <c r="I38" s="133"/>
      <c r="J38" s="133"/>
      <c r="K38" s="184"/>
      <c r="L38" s="135"/>
      <c r="M38" s="136"/>
      <c r="N38" s="137"/>
      <c r="O38" s="137"/>
      <c r="P38" s="137"/>
      <c r="Q38" s="137"/>
      <c r="R38" s="138">
        <f t="shared" si="12"/>
        <v>0</v>
      </c>
      <c r="S38" s="151"/>
      <c r="T38" s="152">
        <f t="shared" si="0"/>
        <v>0</v>
      </c>
      <c r="U38" s="141" t="str">
        <f t="shared" si="13"/>
        <v/>
      </c>
      <c r="V38" s="153" t="str">
        <f t="shared" si="14"/>
        <v/>
      </c>
      <c r="W38" s="143" t="e">
        <f t="shared" si="1"/>
        <v>#DIV/0!</v>
      </c>
      <c r="X38" s="144" t="str">
        <f t="shared" si="2"/>
        <v/>
      </c>
      <c r="Y38" s="144" t="str">
        <f t="shared" si="3"/>
        <v/>
      </c>
      <c r="Z38" s="145" t="str">
        <f t="shared" si="4"/>
        <v/>
      </c>
      <c r="AA38" s="146" t="str">
        <f t="shared" si="5"/>
        <v/>
      </c>
      <c r="AB38" s="147" t="str">
        <f t="shared" si="6"/>
        <v/>
      </c>
      <c r="AC38" s="147" t="str">
        <f t="shared" si="7"/>
        <v/>
      </c>
      <c r="AD38" s="147" t="str">
        <f t="shared" si="8"/>
        <v/>
      </c>
      <c r="AE38" s="147">
        <f t="shared" si="9"/>
        <v>0</v>
      </c>
      <c r="AF38" s="146">
        <f t="shared" si="10"/>
        <v>0</v>
      </c>
      <c r="AG38" s="148">
        <f t="shared" si="11"/>
        <v>0</v>
      </c>
      <c r="AH38" s="154"/>
      <c r="AI38" s="154"/>
      <c r="AJ38" s="154"/>
    </row>
    <row r="39" spans="1:36" ht="14">
      <c r="A39" s="133"/>
      <c r="B39" s="134"/>
      <c r="C39" s="133"/>
      <c r="D39" s="133"/>
      <c r="E39" s="133"/>
      <c r="F39" s="133"/>
      <c r="G39" s="133"/>
      <c r="H39" s="133"/>
      <c r="I39" s="133"/>
      <c r="J39" s="133"/>
      <c r="K39" s="184"/>
      <c r="L39" s="135"/>
      <c r="M39" s="136"/>
      <c r="N39" s="137"/>
      <c r="O39" s="137"/>
      <c r="P39" s="137"/>
      <c r="Q39" s="137"/>
      <c r="R39" s="138">
        <f t="shared" si="12"/>
        <v>0</v>
      </c>
      <c r="S39" s="151"/>
      <c r="T39" s="140">
        <f t="shared" si="0"/>
        <v>0</v>
      </c>
      <c r="U39" s="141" t="str">
        <f t="shared" si="13"/>
        <v/>
      </c>
      <c r="V39" s="153" t="str">
        <f t="shared" si="14"/>
        <v/>
      </c>
      <c r="W39" s="143" t="e">
        <f t="shared" si="1"/>
        <v>#DIV/0!</v>
      </c>
      <c r="X39" s="144" t="str">
        <f t="shared" si="2"/>
        <v/>
      </c>
      <c r="Y39" s="144" t="str">
        <f t="shared" si="3"/>
        <v/>
      </c>
      <c r="Z39" s="145" t="str">
        <f t="shared" si="4"/>
        <v/>
      </c>
      <c r="AA39" s="146" t="str">
        <f t="shared" si="5"/>
        <v/>
      </c>
      <c r="AB39" s="147" t="str">
        <f t="shared" si="6"/>
        <v/>
      </c>
      <c r="AC39" s="147" t="str">
        <f t="shared" si="7"/>
        <v/>
      </c>
      <c r="AD39" s="147" t="str">
        <f t="shared" si="8"/>
        <v/>
      </c>
      <c r="AE39" s="147">
        <f t="shared" si="9"/>
        <v>0</v>
      </c>
      <c r="AF39" s="146">
        <f t="shared" si="10"/>
        <v>0</v>
      </c>
      <c r="AG39" s="148">
        <f t="shared" si="11"/>
        <v>0</v>
      </c>
      <c r="AH39" s="154"/>
      <c r="AI39" s="154"/>
      <c r="AJ39" s="154"/>
    </row>
    <row r="40" spans="1:36" ht="14">
      <c r="A40" s="133"/>
      <c r="B40" s="134"/>
      <c r="C40" s="133"/>
      <c r="D40" s="133"/>
      <c r="E40" s="133"/>
      <c r="F40" s="133"/>
      <c r="G40" s="133"/>
      <c r="H40" s="133"/>
      <c r="I40" s="133"/>
      <c r="J40" s="133"/>
      <c r="K40" s="184"/>
      <c r="L40" s="135"/>
      <c r="M40" s="136"/>
      <c r="N40" s="137"/>
      <c r="O40" s="137"/>
      <c r="P40" s="137"/>
      <c r="Q40" s="137"/>
      <c r="R40" s="138">
        <f t="shared" si="12"/>
        <v>0</v>
      </c>
      <c r="S40" s="151"/>
      <c r="T40" s="152">
        <f t="shared" si="0"/>
        <v>0</v>
      </c>
      <c r="U40" s="141" t="str">
        <f t="shared" si="13"/>
        <v/>
      </c>
      <c r="V40" s="153" t="str">
        <f t="shared" si="14"/>
        <v/>
      </c>
      <c r="W40" s="143" t="e">
        <f t="shared" si="1"/>
        <v>#DIV/0!</v>
      </c>
      <c r="X40" s="144" t="str">
        <f t="shared" si="2"/>
        <v/>
      </c>
      <c r="Y40" s="144" t="str">
        <f t="shared" si="3"/>
        <v/>
      </c>
      <c r="Z40" s="145" t="str">
        <f t="shared" si="4"/>
        <v/>
      </c>
      <c r="AA40" s="146" t="str">
        <f t="shared" si="5"/>
        <v/>
      </c>
      <c r="AB40" s="147" t="str">
        <f t="shared" si="6"/>
        <v/>
      </c>
      <c r="AC40" s="147" t="str">
        <f t="shared" si="7"/>
        <v/>
      </c>
      <c r="AD40" s="147" t="str">
        <f t="shared" si="8"/>
        <v/>
      </c>
      <c r="AE40" s="147">
        <f t="shared" si="9"/>
        <v>0</v>
      </c>
      <c r="AF40" s="146">
        <f t="shared" si="10"/>
        <v>0</v>
      </c>
      <c r="AG40" s="148">
        <f t="shared" si="11"/>
        <v>0</v>
      </c>
      <c r="AH40" s="154"/>
      <c r="AI40" s="154"/>
      <c r="AJ40" s="154"/>
    </row>
    <row r="41" spans="1:36" ht="14">
      <c r="A41" s="155"/>
      <c r="B41" s="134"/>
      <c r="C41" s="155"/>
      <c r="D41" s="157"/>
      <c r="E41" s="157"/>
      <c r="F41" s="157"/>
      <c r="G41" s="133"/>
      <c r="H41" s="133"/>
      <c r="I41" s="133"/>
      <c r="J41" s="155"/>
      <c r="K41" s="185"/>
      <c r="L41" s="135"/>
      <c r="M41" s="136"/>
      <c r="N41" s="137"/>
      <c r="O41" s="137"/>
      <c r="P41" s="137"/>
      <c r="Q41" s="137"/>
      <c r="R41" s="138">
        <f t="shared" si="12"/>
        <v>0</v>
      </c>
      <c r="S41" s="151"/>
      <c r="T41" s="152">
        <f t="shared" si="0"/>
        <v>0</v>
      </c>
      <c r="U41" s="141" t="str">
        <f t="shared" si="13"/>
        <v/>
      </c>
      <c r="V41" s="153" t="str">
        <f t="shared" si="14"/>
        <v/>
      </c>
      <c r="W41" s="143" t="e">
        <f t="shared" si="1"/>
        <v>#DIV/0!</v>
      </c>
      <c r="X41" s="144" t="str">
        <f t="shared" si="2"/>
        <v/>
      </c>
      <c r="Y41" s="144" t="str">
        <f t="shared" si="3"/>
        <v/>
      </c>
      <c r="Z41" s="145" t="str">
        <f t="shared" si="4"/>
        <v/>
      </c>
      <c r="AA41" s="146" t="str">
        <f t="shared" si="5"/>
        <v/>
      </c>
      <c r="AB41" s="147" t="str">
        <f t="shared" si="6"/>
        <v/>
      </c>
      <c r="AC41" s="147" t="str">
        <f t="shared" si="7"/>
        <v/>
      </c>
      <c r="AD41" s="147" t="str">
        <f t="shared" si="8"/>
        <v/>
      </c>
      <c r="AE41" s="147">
        <f t="shared" si="9"/>
        <v>0</v>
      </c>
      <c r="AF41" s="146">
        <f t="shared" si="10"/>
        <v>0</v>
      </c>
      <c r="AG41" s="148">
        <f t="shared" si="11"/>
        <v>0</v>
      </c>
      <c r="AH41" s="154"/>
      <c r="AI41" s="154"/>
      <c r="AJ41" s="154"/>
    </row>
    <row r="42" spans="1:36" ht="14">
      <c r="A42" s="155"/>
      <c r="B42" s="134"/>
      <c r="C42" s="155"/>
      <c r="D42" s="157"/>
      <c r="E42" s="157"/>
      <c r="F42" s="157"/>
      <c r="G42" s="133"/>
      <c r="H42" s="133"/>
      <c r="I42" s="133"/>
      <c r="J42" s="155"/>
      <c r="K42" s="185"/>
      <c r="L42" s="135"/>
      <c r="M42" s="136"/>
      <c r="N42" s="137"/>
      <c r="O42" s="137"/>
      <c r="P42" s="137"/>
      <c r="Q42" s="137"/>
      <c r="R42" s="138">
        <f t="shared" si="12"/>
        <v>0</v>
      </c>
      <c r="S42" s="151"/>
      <c r="T42" s="140">
        <f t="shared" si="0"/>
        <v>0</v>
      </c>
      <c r="U42" s="141" t="str">
        <f t="shared" si="13"/>
        <v/>
      </c>
      <c r="V42" s="153" t="str">
        <f t="shared" si="14"/>
        <v/>
      </c>
      <c r="W42" s="143" t="e">
        <f t="shared" si="1"/>
        <v>#DIV/0!</v>
      </c>
      <c r="X42" s="144" t="str">
        <f t="shared" si="2"/>
        <v/>
      </c>
      <c r="Y42" s="144" t="str">
        <f t="shared" si="3"/>
        <v/>
      </c>
      <c r="Z42" s="145" t="str">
        <f t="shared" si="4"/>
        <v/>
      </c>
      <c r="AA42" s="146" t="str">
        <f t="shared" si="5"/>
        <v/>
      </c>
      <c r="AB42" s="147" t="str">
        <f t="shared" si="6"/>
        <v/>
      </c>
      <c r="AC42" s="147" t="str">
        <f t="shared" si="7"/>
        <v/>
      </c>
      <c r="AD42" s="147" t="str">
        <f t="shared" si="8"/>
        <v/>
      </c>
      <c r="AE42" s="147">
        <f t="shared" si="9"/>
        <v>0</v>
      </c>
      <c r="AF42" s="146">
        <f t="shared" si="10"/>
        <v>0</v>
      </c>
      <c r="AG42" s="148">
        <f t="shared" si="11"/>
        <v>0</v>
      </c>
      <c r="AH42" s="154"/>
      <c r="AI42" s="154"/>
      <c r="AJ42" s="154"/>
    </row>
    <row r="43" spans="1:36" ht="14">
      <c r="A43" s="155"/>
      <c r="B43" s="134"/>
      <c r="C43" s="155"/>
      <c r="D43" s="155"/>
      <c r="E43" s="155"/>
      <c r="F43" s="155"/>
      <c r="G43" s="133"/>
      <c r="H43" s="133"/>
      <c r="I43" s="133"/>
      <c r="J43" s="156"/>
      <c r="K43" s="160"/>
      <c r="L43" s="135"/>
      <c r="M43" s="136"/>
      <c r="N43" s="137"/>
      <c r="O43" s="137"/>
      <c r="P43" s="137"/>
      <c r="Q43" s="137"/>
      <c r="R43" s="138">
        <f t="shared" si="12"/>
        <v>0</v>
      </c>
      <c r="S43" s="151"/>
      <c r="T43" s="152">
        <f t="shared" si="0"/>
        <v>0</v>
      </c>
      <c r="U43" s="141" t="str">
        <f t="shared" si="13"/>
        <v/>
      </c>
      <c r="V43" s="153" t="str">
        <f t="shared" si="14"/>
        <v/>
      </c>
      <c r="W43" s="143" t="e">
        <f t="shared" si="1"/>
        <v>#DIV/0!</v>
      </c>
      <c r="X43" s="144" t="str">
        <f t="shared" si="2"/>
        <v/>
      </c>
      <c r="Y43" s="144" t="str">
        <f t="shared" si="3"/>
        <v/>
      </c>
      <c r="Z43" s="145" t="str">
        <f t="shared" si="4"/>
        <v/>
      </c>
      <c r="AA43" s="146" t="str">
        <f t="shared" si="5"/>
        <v/>
      </c>
      <c r="AB43" s="147" t="str">
        <f t="shared" si="6"/>
        <v/>
      </c>
      <c r="AC43" s="147" t="str">
        <f t="shared" si="7"/>
        <v/>
      </c>
      <c r="AD43" s="147" t="str">
        <f t="shared" si="8"/>
        <v/>
      </c>
      <c r="AE43" s="147">
        <f t="shared" si="9"/>
        <v>0</v>
      </c>
      <c r="AF43" s="146">
        <f t="shared" si="10"/>
        <v>0</v>
      </c>
      <c r="AG43" s="148">
        <f t="shared" si="11"/>
        <v>0</v>
      </c>
      <c r="AH43" s="154"/>
      <c r="AI43" s="154"/>
      <c r="AJ43" s="154"/>
    </row>
    <row r="44" spans="1:36" ht="14">
      <c r="A44" s="155"/>
      <c r="B44" s="134"/>
      <c r="C44" s="155"/>
      <c r="D44" s="155"/>
      <c r="E44" s="155"/>
      <c r="F44" s="155"/>
      <c r="G44" s="133"/>
      <c r="H44" s="133"/>
      <c r="I44" s="133"/>
      <c r="J44" s="156"/>
      <c r="K44" s="160"/>
      <c r="L44" s="135"/>
      <c r="M44" s="136"/>
      <c r="N44" s="137"/>
      <c r="O44" s="137"/>
      <c r="P44" s="137"/>
      <c r="Q44" s="137"/>
      <c r="R44" s="138">
        <f t="shared" si="12"/>
        <v>0</v>
      </c>
      <c r="S44" s="151"/>
      <c r="T44" s="152">
        <f t="shared" si="0"/>
        <v>0</v>
      </c>
      <c r="U44" s="141" t="str">
        <f t="shared" si="13"/>
        <v/>
      </c>
      <c r="V44" s="153" t="str">
        <f t="shared" si="14"/>
        <v/>
      </c>
      <c r="W44" s="143" t="e">
        <f t="shared" si="1"/>
        <v>#DIV/0!</v>
      </c>
      <c r="X44" s="144" t="str">
        <f t="shared" si="2"/>
        <v/>
      </c>
      <c r="Y44" s="144" t="str">
        <f t="shared" si="3"/>
        <v/>
      </c>
      <c r="Z44" s="145" t="str">
        <f t="shared" si="4"/>
        <v/>
      </c>
      <c r="AA44" s="146" t="str">
        <f t="shared" si="5"/>
        <v/>
      </c>
      <c r="AB44" s="147" t="str">
        <f t="shared" si="6"/>
        <v/>
      </c>
      <c r="AC44" s="147" t="str">
        <f t="shared" si="7"/>
        <v/>
      </c>
      <c r="AD44" s="147" t="str">
        <f t="shared" si="8"/>
        <v/>
      </c>
      <c r="AE44" s="147">
        <f t="shared" si="9"/>
        <v>0</v>
      </c>
      <c r="AF44" s="146">
        <f t="shared" si="10"/>
        <v>0</v>
      </c>
      <c r="AG44" s="148">
        <f t="shared" si="11"/>
        <v>0</v>
      </c>
      <c r="AH44" s="154"/>
      <c r="AI44" s="154"/>
      <c r="AJ44" s="154"/>
    </row>
    <row r="45" spans="1:36" ht="14">
      <c r="A45" s="155"/>
      <c r="B45" s="134"/>
      <c r="C45" s="155"/>
      <c r="D45" s="155"/>
      <c r="E45" s="155"/>
      <c r="F45" s="155"/>
      <c r="G45" s="133"/>
      <c r="H45" s="133"/>
      <c r="I45" s="133"/>
      <c r="J45" s="156"/>
      <c r="K45" s="160"/>
      <c r="L45" s="135"/>
      <c r="M45" s="136"/>
      <c r="N45" s="137"/>
      <c r="O45" s="137"/>
      <c r="P45" s="137"/>
      <c r="Q45" s="137"/>
      <c r="R45" s="138">
        <f t="shared" si="12"/>
        <v>0</v>
      </c>
      <c r="S45" s="151"/>
      <c r="T45" s="140">
        <f t="shared" si="0"/>
        <v>0</v>
      </c>
      <c r="U45" s="141" t="str">
        <f t="shared" si="13"/>
        <v/>
      </c>
      <c r="V45" s="153" t="str">
        <f t="shared" si="14"/>
        <v/>
      </c>
      <c r="W45" s="143" t="e">
        <f t="shared" si="1"/>
        <v>#DIV/0!</v>
      </c>
      <c r="X45" s="144" t="str">
        <f t="shared" si="2"/>
        <v/>
      </c>
      <c r="Y45" s="144" t="str">
        <f t="shared" si="3"/>
        <v/>
      </c>
      <c r="Z45" s="145" t="str">
        <f t="shared" si="4"/>
        <v/>
      </c>
      <c r="AA45" s="146" t="str">
        <f t="shared" si="5"/>
        <v/>
      </c>
      <c r="AB45" s="147" t="str">
        <f t="shared" si="6"/>
        <v/>
      </c>
      <c r="AC45" s="147" t="str">
        <f t="shared" si="7"/>
        <v/>
      </c>
      <c r="AD45" s="147" t="str">
        <f t="shared" si="8"/>
        <v/>
      </c>
      <c r="AE45" s="147">
        <f t="shared" si="9"/>
        <v>0</v>
      </c>
      <c r="AF45" s="146">
        <f t="shared" si="10"/>
        <v>0</v>
      </c>
      <c r="AG45" s="148">
        <f t="shared" si="11"/>
        <v>0</v>
      </c>
      <c r="AH45" s="154"/>
      <c r="AI45" s="154"/>
      <c r="AJ45" s="154"/>
    </row>
    <row r="46" spans="1:36" ht="14">
      <c r="A46" s="155"/>
      <c r="B46" s="134"/>
      <c r="C46" s="155"/>
      <c r="D46" s="155"/>
      <c r="E46" s="155"/>
      <c r="F46" s="155"/>
      <c r="G46" s="133"/>
      <c r="H46" s="133"/>
      <c r="I46" s="133"/>
      <c r="J46" s="156"/>
      <c r="K46" s="160"/>
      <c r="L46" s="135"/>
      <c r="M46" s="136"/>
      <c r="N46" s="137"/>
      <c r="O46" s="137"/>
      <c r="P46" s="137"/>
      <c r="Q46" s="137"/>
      <c r="R46" s="138">
        <f t="shared" si="12"/>
        <v>0</v>
      </c>
      <c r="S46" s="151"/>
      <c r="T46" s="152">
        <f t="shared" si="0"/>
        <v>0</v>
      </c>
      <c r="U46" s="141" t="str">
        <f t="shared" si="13"/>
        <v/>
      </c>
      <c r="V46" s="153" t="str">
        <f t="shared" si="14"/>
        <v/>
      </c>
      <c r="W46" s="143" t="e">
        <f t="shared" si="1"/>
        <v>#DIV/0!</v>
      </c>
      <c r="X46" s="144" t="str">
        <f t="shared" si="2"/>
        <v/>
      </c>
      <c r="Y46" s="144" t="str">
        <f t="shared" si="3"/>
        <v/>
      </c>
      <c r="Z46" s="145" t="str">
        <f t="shared" si="4"/>
        <v/>
      </c>
      <c r="AA46" s="146" t="str">
        <f t="shared" si="5"/>
        <v/>
      </c>
      <c r="AB46" s="147" t="str">
        <f t="shared" si="6"/>
        <v/>
      </c>
      <c r="AC46" s="147" t="str">
        <f t="shared" si="7"/>
        <v/>
      </c>
      <c r="AD46" s="147" t="str">
        <f t="shared" si="8"/>
        <v/>
      </c>
      <c r="AE46" s="147">
        <f t="shared" si="9"/>
        <v>0</v>
      </c>
      <c r="AF46" s="146">
        <f t="shared" si="10"/>
        <v>0</v>
      </c>
      <c r="AG46" s="148">
        <f t="shared" si="11"/>
        <v>0</v>
      </c>
      <c r="AH46" s="154"/>
      <c r="AI46" s="154"/>
      <c r="AJ46" s="154"/>
    </row>
    <row r="47" spans="1:36" ht="14">
      <c r="A47" s="155"/>
      <c r="B47" s="134"/>
      <c r="C47" s="155"/>
      <c r="D47" s="155"/>
      <c r="E47" s="155"/>
      <c r="F47" s="155"/>
      <c r="G47" s="133"/>
      <c r="H47" s="133"/>
      <c r="I47" s="133"/>
      <c r="J47" s="156"/>
      <c r="K47" s="160"/>
      <c r="L47" s="135"/>
      <c r="M47" s="136"/>
      <c r="N47" s="137"/>
      <c r="O47" s="137"/>
      <c r="P47" s="137"/>
      <c r="Q47" s="137"/>
      <c r="R47" s="138">
        <f t="shared" si="12"/>
        <v>0</v>
      </c>
      <c r="S47" s="151"/>
      <c r="T47" s="140">
        <f t="shared" si="0"/>
        <v>0</v>
      </c>
      <c r="U47" s="141" t="str">
        <f t="shared" si="13"/>
        <v/>
      </c>
      <c r="V47" s="153" t="str">
        <f t="shared" si="14"/>
        <v/>
      </c>
      <c r="W47" s="143" t="e">
        <f t="shared" si="1"/>
        <v>#DIV/0!</v>
      </c>
      <c r="X47" s="144" t="str">
        <f t="shared" si="2"/>
        <v/>
      </c>
      <c r="Y47" s="144" t="str">
        <f t="shared" si="3"/>
        <v/>
      </c>
      <c r="Z47" s="145" t="str">
        <f t="shared" si="4"/>
        <v/>
      </c>
      <c r="AA47" s="146" t="str">
        <f t="shared" si="5"/>
        <v/>
      </c>
      <c r="AB47" s="147" t="str">
        <f t="shared" si="6"/>
        <v/>
      </c>
      <c r="AC47" s="147" t="str">
        <f t="shared" si="7"/>
        <v/>
      </c>
      <c r="AD47" s="147" t="str">
        <f t="shared" si="8"/>
        <v/>
      </c>
      <c r="AE47" s="147">
        <f t="shared" si="9"/>
        <v>0</v>
      </c>
      <c r="AF47" s="146">
        <f t="shared" si="10"/>
        <v>0</v>
      </c>
      <c r="AG47" s="148">
        <f t="shared" si="11"/>
        <v>0</v>
      </c>
      <c r="AH47" s="154"/>
      <c r="AI47" s="154"/>
      <c r="AJ47" s="154"/>
    </row>
    <row r="48" spans="1:36" ht="14">
      <c r="A48" s="155"/>
      <c r="B48" s="134"/>
      <c r="C48" s="155"/>
      <c r="D48" s="155"/>
      <c r="E48" s="155"/>
      <c r="F48" s="155"/>
      <c r="G48" s="133"/>
      <c r="H48" s="133"/>
      <c r="I48" s="133"/>
      <c r="J48" s="156"/>
      <c r="K48" s="160"/>
      <c r="L48" s="135"/>
      <c r="M48" s="136"/>
      <c r="N48" s="137"/>
      <c r="O48" s="137"/>
      <c r="P48" s="137"/>
      <c r="Q48" s="137"/>
      <c r="R48" s="138">
        <f t="shared" si="12"/>
        <v>0</v>
      </c>
      <c r="S48" s="151"/>
      <c r="T48" s="152">
        <f t="shared" si="0"/>
        <v>0</v>
      </c>
      <c r="U48" s="141" t="str">
        <f t="shared" si="13"/>
        <v/>
      </c>
      <c r="V48" s="153" t="str">
        <f t="shared" si="14"/>
        <v/>
      </c>
      <c r="W48" s="143" t="e">
        <f t="shared" si="1"/>
        <v>#DIV/0!</v>
      </c>
      <c r="X48" s="144" t="str">
        <f t="shared" si="2"/>
        <v/>
      </c>
      <c r="Y48" s="144" t="str">
        <f t="shared" si="3"/>
        <v/>
      </c>
      <c r="Z48" s="145" t="str">
        <f t="shared" si="4"/>
        <v/>
      </c>
      <c r="AA48" s="146" t="str">
        <f t="shared" si="5"/>
        <v/>
      </c>
      <c r="AB48" s="147" t="str">
        <f t="shared" si="6"/>
        <v/>
      </c>
      <c r="AC48" s="147" t="str">
        <f t="shared" si="7"/>
        <v/>
      </c>
      <c r="AD48" s="147" t="str">
        <f t="shared" si="8"/>
        <v/>
      </c>
      <c r="AE48" s="147">
        <f t="shared" si="9"/>
        <v>0</v>
      </c>
      <c r="AF48" s="146">
        <f t="shared" si="10"/>
        <v>0</v>
      </c>
      <c r="AG48" s="148">
        <f t="shared" si="11"/>
        <v>0</v>
      </c>
      <c r="AH48" s="154"/>
      <c r="AI48" s="154"/>
      <c r="AJ48" s="154"/>
    </row>
    <row r="49" spans="1:36" ht="14">
      <c r="A49" s="155"/>
      <c r="B49" s="134"/>
      <c r="C49" s="155"/>
      <c r="D49" s="155"/>
      <c r="E49" s="155"/>
      <c r="F49" s="155"/>
      <c r="G49" s="133"/>
      <c r="H49" s="133"/>
      <c r="I49" s="133"/>
      <c r="J49" s="156"/>
      <c r="K49" s="160"/>
      <c r="L49" s="135"/>
      <c r="M49" s="136"/>
      <c r="N49" s="137"/>
      <c r="O49" s="137"/>
      <c r="P49" s="137"/>
      <c r="Q49" s="137"/>
      <c r="R49" s="138">
        <f t="shared" si="12"/>
        <v>0</v>
      </c>
      <c r="S49" s="151"/>
      <c r="T49" s="152">
        <f t="shared" si="0"/>
        <v>0</v>
      </c>
      <c r="U49" s="141" t="str">
        <f t="shared" si="13"/>
        <v/>
      </c>
      <c r="V49" s="153" t="str">
        <f t="shared" si="14"/>
        <v/>
      </c>
      <c r="W49" s="143" t="e">
        <f t="shared" si="1"/>
        <v>#DIV/0!</v>
      </c>
      <c r="X49" s="144" t="str">
        <f t="shared" si="2"/>
        <v/>
      </c>
      <c r="Y49" s="144" t="str">
        <f t="shared" si="3"/>
        <v/>
      </c>
      <c r="Z49" s="145" t="str">
        <f t="shared" si="4"/>
        <v/>
      </c>
      <c r="AA49" s="146" t="str">
        <f t="shared" si="5"/>
        <v/>
      </c>
      <c r="AB49" s="147" t="str">
        <f t="shared" si="6"/>
        <v/>
      </c>
      <c r="AC49" s="147" t="str">
        <f t="shared" si="7"/>
        <v/>
      </c>
      <c r="AD49" s="147" t="str">
        <f t="shared" si="8"/>
        <v/>
      </c>
      <c r="AE49" s="147">
        <f t="shared" si="9"/>
        <v>0</v>
      </c>
      <c r="AF49" s="146">
        <f t="shared" si="10"/>
        <v>0</v>
      </c>
      <c r="AG49" s="148">
        <f t="shared" si="11"/>
        <v>0</v>
      </c>
      <c r="AH49" s="154"/>
      <c r="AI49" s="154"/>
      <c r="AJ49" s="154"/>
    </row>
    <row r="50" spans="1:36" ht="14">
      <c r="A50" s="155"/>
      <c r="B50" s="134"/>
      <c r="C50" s="155"/>
      <c r="D50" s="155"/>
      <c r="E50" s="155"/>
      <c r="F50" s="155"/>
      <c r="G50" s="133"/>
      <c r="H50" s="133"/>
      <c r="I50" s="133"/>
      <c r="J50" s="156"/>
      <c r="K50" s="160"/>
      <c r="L50" s="135"/>
      <c r="M50" s="136"/>
      <c r="N50" s="137"/>
      <c r="O50" s="137"/>
      <c r="P50" s="137"/>
      <c r="Q50" s="137"/>
      <c r="R50" s="138">
        <f t="shared" si="12"/>
        <v>0</v>
      </c>
      <c r="S50" s="151"/>
      <c r="T50" s="140">
        <f t="shared" si="0"/>
        <v>0</v>
      </c>
      <c r="U50" s="141" t="str">
        <f t="shared" si="13"/>
        <v/>
      </c>
      <c r="V50" s="153" t="str">
        <f t="shared" si="14"/>
        <v/>
      </c>
      <c r="W50" s="143" t="e">
        <f t="shared" si="1"/>
        <v>#DIV/0!</v>
      </c>
      <c r="X50" s="144" t="str">
        <f t="shared" si="2"/>
        <v/>
      </c>
      <c r="Y50" s="144" t="str">
        <f t="shared" si="3"/>
        <v/>
      </c>
      <c r="Z50" s="145" t="str">
        <f t="shared" si="4"/>
        <v/>
      </c>
      <c r="AA50" s="146" t="str">
        <f t="shared" si="5"/>
        <v/>
      </c>
      <c r="AB50" s="147" t="str">
        <f t="shared" si="6"/>
        <v/>
      </c>
      <c r="AC50" s="147" t="str">
        <f t="shared" si="7"/>
        <v/>
      </c>
      <c r="AD50" s="147" t="str">
        <f t="shared" si="8"/>
        <v/>
      </c>
      <c r="AE50" s="147">
        <f t="shared" si="9"/>
        <v>0</v>
      </c>
      <c r="AF50" s="146">
        <f t="shared" si="10"/>
        <v>0</v>
      </c>
      <c r="AG50" s="148">
        <f t="shared" si="11"/>
        <v>0</v>
      </c>
      <c r="AH50" s="154"/>
      <c r="AI50" s="154"/>
      <c r="AJ50" s="154"/>
    </row>
    <row r="51" spans="1:36" ht="14">
      <c r="A51" s="155"/>
      <c r="B51" s="134"/>
      <c r="C51" s="155"/>
      <c r="D51" s="155"/>
      <c r="E51" s="155"/>
      <c r="F51" s="155"/>
      <c r="G51" s="133"/>
      <c r="H51" s="133"/>
      <c r="I51" s="133"/>
      <c r="J51" s="156"/>
      <c r="K51" s="160"/>
      <c r="L51" s="135"/>
      <c r="M51" s="136"/>
      <c r="N51" s="137"/>
      <c r="O51" s="137"/>
      <c r="P51" s="137"/>
      <c r="Q51" s="137"/>
      <c r="R51" s="138">
        <f t="shared" si="12"/>
        <v>0</v>
      </c>
      <c r="S51" s="151"/>
      <c r="T51" s="152">
        <f t="shared" si="0"/>
        <v>0</v>
      </c>
      <c r="U51" s="141" t="str">
        <f t="shared" si="13"/>
        <v/>
      </c>
      <c r="V51" s="153" t="str">
        <f t="shared" si="14"/>
        <v/>
      </c>
      <c r="W51" s="143" t="e">
        <f t="shared" si="1"/>
        <v>#DIV/0!</v>
      </c>
      <c r="X51" s="144" t="str">
        <f t="shared" si="2"/>
        <v/>
      </c>
      <c r="Y51" s="144" t="str">
        <f t="shared" si="3"/>
        <v/>
      </c>
      <c r="Z51" s="145" t="str">
        <f t="shared" si="4"/>
        <v/>
      </c>
      <c r="AA51" s="146" t="str">
        <f t="shared" si="5"/>
        <v/>
      </c>
      <c r="AB51" s="147" t="str">
        <f t="shared" si="6"/>
        <v/>
      </c>
      <c r="AC51" s="147" t="str">
        <f t="shared" si="7"/>
        <v/>
      </c>
      <c r="AD51" s="147" t="str">
        <f t="shared" si="8"/>
        <v/>
      </c>
      <c r="AE51" s="147">
        <f t="shared" si="9"/>
        <v>0</v>
      </c>
      <c r="AF51" s="146">
        <f t="shared" si="10"/>
        <v>0</v>
      </c>
      <c r="AG51" s="148">
        <f t="shared" si="11"/>
        <v>0</v>
      </c>
      <c r="AH51" s="154"/>
      <c r="AI51" s="154"/>
      <c r="AJ51" s="154"/>
    </row>
    <row r="52" spans="1:36" ht="14">
      <c r="A52" s="155"/>
      <c r="B52" s="134"/>
      <c r="C52" s="155"/>
      <c r="D52" s="155"/>
      <c r="E52" s="155"/>
      <c r="F52" s="155"/>
      <c r="G52" s="133"/>
      <c r="H52" s="133"/>
      <c r="I52" s="133"/>
      <c r="J52" s="156"/>
      <c r="K52" s="160"/>
      <c r="L52" s="135"/>
      <c r="M52" s="136"/>
      <c r="N52" s="137"/>
      <c r="O52" s="137"/>
      <c r="P52" s="137"/>
      <c r="Q52" s="137"/>
      <c r="R52" s="138">
        <f t="shared" si="12"/>
        <v>0</v>
      </c>
      <c r="S52" s="151"/>
      <c r="T52" s="152">
        <f t="shared" si="0"/>
        <v>0</v>
      </c>
      <c r="U52" s="141" t="str">
        <f t="shared" si="13"/>
        <v/>
      </c>
      <c r="V52" s="153" t="str">
        <f t="shared" si="14"/>
        <v/>
      </c>
      <c r="W52" s="143" t="e">
        <f t="shared" si="1"/>
        <v>#DIV/0!</v>
      </c>
      <c r="X52" s="144" t="str">
        <f t="shared" si="2"/>
        <v/>
      </c>
      <c r="Y52" s="144" t="str">
        <f t="shared" si="3"/>
        <v/>
      </c>
      <c r="Z52" s="145" t="str">
        <f t="shared" si="4"/>
        <v/>
      </c>
      <c r="AA52" s="146" t="str">
        <f t="shared" si="5"/>
        <v/>
      </c>
      <c r="AB52" s="147" t="str">
        <f t="shared" si="6"/>
        <v/>
      </c>
      <c r="AC52" s="147" t="str">
        <f t="shared" si="7"/>
        <v/>
      </c>
      <c r="AD52" s="147" t="str">
        <f t="shared" si="8"/>
        <v/>
      </c>
      <c r="AE52" s="147">
        <f t="shared" si="9"/>
        <v>0</v>
      </c>
      <c r="AF52" s="146">
        <f t="shared" si="10"/>
        <v>0</v>
      </c>
      <c r="AG52" s="148">
        <f t="shared" si="11"/>
        <v>0</v>
      </c>
      <c r="AH52" s="154"/>
      <c r="AI52" s="154"/>
      <c r="AJ52" s="154"/>
    </row>
    <row r="53" spans="1:36" ht="14">
      <c r="A53" s="155"/>
      <c r="B53" s="134"/>
      <c r="C53" s="155"/>
      <c r="D53" s="155"/>
      <c r="E53" s="155"/>
      <c r="F53" s="155"/>
      <c r="G53" s="133"/>
      <c r="H53" s="133"/>
      <c r="I53" s="133"/>
      <c r="J53" s="156"/>
      <c r="K53" s="160"/>
      <c r="L53" s="135"/>
      <c r="M53" s="136"/>
      <c r="N53" s="137"/>
      <c r="O53" s="137"/>
      <c r="P53" s="137"/>
      <c r="Q53" s="137"/>
      <c r="R53" s="138">
        <f t="shared" si="12"/>
        <v>0</v>
      </c>
      <c r="S53" s="151"/>
      <c r="T53" s="140">
        <f t="shared" si="0"/>
        <v>0</v>
      </c>
      <c r="U53" s="141" t="str">
        <f t="shared" si="13"/>
        <v/>
      </c>
      <c r="V53" s="153" t="str">
        <f t="shared" si="14"/>
        <v/>
      </c>
      <c r="W53" s="143" t="e">
        <f t="shared" si="1"/>
        <v>#DIV/0!</v>
      </c>
      <c r="X53" s="144" t="str">
        <f t="shared" si="2"/>
        <v/>
      </c>
      <c r="Y53" s="144" t="str">
        <f t="shared" si="3"/>
        <v/>
      </c>
      <c r="Z53" s="145" t="str">
        <f t="shared" si="4"/>
        <v/>
      </c>
      <c r="AA53" s="146" t="str">
        <f t="shared" si="5"/>
        <v/>
      </c>
      <c r="AB53" s="147" t="str">
        <f t="shared" si="6"/>
        <v/>
      </c>
      <c r="AC53" s="147" t="str">
        <f t="shared" si="7"/>
        <v/>
      </c>
      <c r="AD53" s="147" t="str">
        <f t="shared" si="8"/>
        <v/>
      </c>
      <c r="AE53" s="147">
        <f t="shared" si="9"/>
        <v>0</v>
      </c>
      <c r="AF53" s="146">
        <f t="shared" si="10"/>
        <v>0</v>
      </c>
      <c r="AG53" s="148">
        <f t="shared" si="11"/>
        <v>0</v>
      </c>
      <c r="AH53" s="154"/>
      <c r="AI53" s="154"/>
      <c r="AJ53" s="154"/>
    </row>
    <row r="54" spans="1:36" ht="14">
      <c r="A54" s="155"/>
      <c r="B54" s="134"/>
      <c r="C54" s="155"/>
      <c r="D54" s="155"/>
      <c r="E54" s="155"/>
      <c r="F54" s="155"/>
      <c r="G54" s="133"/>
      <c r="H54" s="133"/>
      <c r="I54" s="133"/>
      <c r="J54" s="156"/>
      <c r="K54" s="160"/>
      <c r="L54" s="135"/>
      <c r="M54" s="136"/>
      <c r="N54" s="137"/>
      <c r="O54" s="137"/>
      <c r="P54" s="137"/>
      <c r="Q54" s="137"/>
      <c r="R54" s="138">
        <f t="shared" si="12"/>
        <v>0</v>
      </c>
      <c r="S54" s="151"/>
      <c r="T54" s="152">
        <f t="shared" si="0"/>
        <v>0</v>
      </c>
      <c r="U54" s="141" t="str">
        <f t="shared" si="13"/>
        <v/>
      </c>
      <c r="V54" s="153" t="str">
        <f t="shared" si="14"/>
        <v/>
      </c>
      <c r="W54" s="143" t="e">
        <f t="shared" si="1"/>
        <v>#DIV/0!</v>
      </c>
      <c r="X54" s="144" t="str">
        <f t="shared" si="2"/>
        <v/>
      </c>
      <c r="Y54" s="144" t="str">
        <f t="shared" si="3"/>
        <v/>
      </c>
      <c r="Z54" s="145" t="str">
        <f t="shared" si="4"/>
        <v/>
      </c>
      <c r="AA54" s="146" t="str">
        <f t="shared" si="5"/>
        <v/>
      </c>
      <c r="AB54" s="147" t="str">
        <f t="shared" si="6"/>
        <v/>
      </c>
      <c r="AC54" s="147" t="str">
        <f t="shared" si="7"/>
        <v/>
      </c>
      <c r="AD54" s="147" t="str">
        <f t="shared" si="8"/>
        <v/>
      </c>
      <c r="AE54" s="147">
        <f t="shared" si="9"/>
        <v>0</v>
      </c>
      <c r="AF54" s="146">
        <f t="shared" si="10"/>
        <v>0</v>
      </c>
      <c r="AG54" s="148">
        <f t="shared" si="11"/>
        <v>0</v>
      </c>
      <c r="AH54" s="154"/>
      <c r="AI54" s="154"/>
      <c r="AJ54" s="154"/>
    </row>
    <row r="55" spans="1:36" ht="14">
      <c r="A55" s="155"/>
      <c r="B55" s="134"/>
      <c r="C55" s="155"/>
      <c r="D55" s="155"/>
      <c r="E55" s="155"/>
      <c r="F55" s="155"/>
      <c r="G55" s="133"/>
      <c r="H55" s="133"/>
      <c r="I55" s="133"/>
      <c r="J55" s="156"/>
      <c r="K55" s="160"/>
      <c r="L55" s="135"/>
      <c r="M55" s="136"/>
      <c r="N55" s="137"/>
      <c r="O55" s="137"/>
      <c r="P55" s="137"/>
      <c r="Q55" s="137"/>
      <c r="R55" s="138">
        <f t="shared" si="12"/>
        <v>0</v>
      </c>
      <c r="S55" s="151"/>
      <c r="T55" s="140">
        <f t="shared" si="0"/>
        <v>0</v>
      </c>
      <c r="U55" s="141" t="str">
        <f t="shared" si="13"/>
        <v/>
      </c>
      <c r="V55" s="153" t="str">
        <f t="shared" si="14"/>
        <v/>
      </c>
      <c r="W55" s="143" t="e">
        <f t="shared" si="1"/>
        <v>#DIV/0!</v>
      </c>
      <c r="X55" s="144" t="str">
        <f t="shared" si="2"/>
        <v/>
      </c>
      <c r="Y55" s="144" t="str">
        <f t="shared" si="3"/>
        <v/>
      </c>
      <c r="Z55" s="145" t="str">
        <f t="shared" si="4"/>
        <v/>
      </c>
      <c r="AA55" s="146" t="str">
        <f t="shared" si="5"/>
        <v/>
      </c>
      <c r="AB55" s="147" t="str">
        <f t="shared" si="6"/>
        <v/>
      </c>
      <c r="AC55" s="147" t="str">
        <f t="shared" si="7"/>
        <v/>
      </c>
      <c r="AD55" s="147" t="str">
        <f t="shared" si="8"/>
        <v/>
      </c>
      <c r="AE55" s="147">
        <f t="shared" si="9"/>
        <v>0</v>
      </c>
      <c r="AF55" s="146">
        <f t="shared" si="10"/>
        <v>0</v>
      </c>
      <c r="AG55" s="148">
        <f t="shared" si="11"/>
        <v>0</v>
      </c>
      <c r="AH55" s="154"/>
      <c r="AI55" s="154"/>
      <c r="AJ55" s="154"/>
    </row>
    <row r="56" spans="1:36" ht="14">
      <c r="A56" s="155"/>
      <c r="B56" s="134"/>
      <c r="C56" s="155"/>
      <c r="D56" s="155"/>
      <c r="E56" s="155"/>
      <c r="F56" s="155"/>
      <c r="G56" s="133"/>
      <c r="H56" s="133"/>
      <c r="I56" s="133"/>
      <c r="J56" s="156"/>
      <c r="K56" s="160"/>
      <c r="L56" s="135"/>
      <c r="M56" s="136"/>
      <c r="N56" s="137"/>
      <c r="O56" s="137"/>
      <c r="P56" s="137"/>
      <c r="Q56" s="137"/>
      <c r="R56" s="138">
        <f t="shared" si="12"/>
        <v>0</v>
      </c>
      <c r="S56" s="151"/>
      <c r="T56" s="152">
        <f t="shared" si="0"/>
        <v>0</v>
      </c>
      <c r="U56" s="141" t="str">
        <f t="shared" si="13"/>
        <v/>
      </c>
      <c r="V56" s="153" t="str">
        <f t="shared" si="14"/>
        <v/>
      </c>
      <c r="W56" s="143" t="e">
        <f t="shared" si="1"/>
        <v>#DIV/0!</v>
      </c>
      <c r="X56" s="144" t="str">
        <f t="shared" si="2"/>
        <v/>
      </c>
      <c r="Y56" s="144" t="str">
        <f t="shared" si="3"/>
        <v/>
      </c>
      <c r="Z56" s="145" t="str">
        <f t="shared" si="4"/>
        <v/>
      </c>
      <c r="AA56" s="146" t="str">
        <f t="shared" si="5"/>
        <v/>
      </c>
      <c r="AB56" s="147" t="str">
        <f t="shared" si="6"/>
        <v/>
      </c>
      <c r="AC56" s="147" t="str">
        <f t="shared" si="7"/>
        <v/>
      </c>
      <c r="AD56" s="147" t="str">
        <f t="shared" si="8"/>
        <v/>
      </c>
      <c r="AE56" s="147">
        <f t="shared" si="9"/>
        <v>0</v>
      </c>
      <c r="AF56" s="146">
        <f t="shared" si="10"/>
        <v>0</v>
      </c>
      <c r="AG56" s="148">
        <f t="shared" si="11"/>
        <v>0</v>
      </c>
      <c r="AH56" s="154"/>
      <c r="AI56" s="154"/>
      <c r="AJ56" s="154"/>
    </row>
    <row r="57" spans="1:36" ht="14">
      <c r="A57" s="155"/>
      <c r="B57" s="134"/>
      <c r="C57" s="155"/>
      <c r="D57" s="155"/>
      <c r="E57" s="155"/>
      <c r="F57" s="155"/>
      <c r="G57" s="133"/>
      <c r="H57" s="133"/>
      <c r="I57" s="133"/>
      <c r="J57" s="156"/>
      <c r="K57" s="160"/>
      <c r="L57" s="135"/>
      <c r="M57" s="136"/>
      <c r="N57" s="137"/>
      <c r="O57" s="137"/>
      <c r="P57" s="137"/>
      <c r="Q57" s="137"/>
      <c r="R57" s="138">
        <f t="shared" si="12"/>
        <v>0</v>
      </c>
      <c r="S57" s="151"/>
      <c r="T57" s="152">
        <f t="shared" si="0"/>
        <v>0</v>
      </c>
      <c r="U57" s="141" t="str">
        <f t="shared" si="13"/>
        <v/>
      </c>
      <c r="V57" s="153" t="str">
        <f t="shared" si="14"/>
        <v/>
      </c>
      <c r="W57" s="143" t="e">
        <f t="shared" si="1"/>
        <v>#DIV/0!</v>
      </c>
      <c r="X57" s="144" t="str">
        <f t="shared" si="2"/>
        <v/>
      </c>
      <c r="Y57" s="144" t="str">
        <f t="shared" si="3"/>
        <v/>
      </c>
      <c r="Z57" s="145" t="str">
        <f t="shared" si="4"/>
        <v/>
      </c>
      <c r="AA57" s="146" t="str">
        <f t="shared" si="5"/>
        <v/>
      </c>
      <c r="AB57" s="147" t="str">
        <f t="shared" si="6"/>
        <v/>
      </c>
      <c r="AC57" s="147" t="str">
        <f t="shared" si="7"/>
        <v/>
      </c>
      <c r="AD57" s="147" t="str">
        <f t="shared" si="8"/>
        <v/>
      </c>
      <c r="AE57" s="147">
        <f t="shared" si="9"/>
        <v>0</v>
      </c>
      <c r="AF57" s="146">
        <f t="shared" si="10"/>
        <v>0</v>
      </c>
      <c r="AG57" s="148">
        <f t="shared" si="11"/>
        <v>0</v>
      </c>
      <c r="AH57" s="154"/>
      <c r="AI57" s="154"/>
      <c r="AJ57" s="154"/>
    </row>
    <row r="58" spans="1:36" ht="14">
      <c r="A58" s="155"/>
      <c r="B58" s="134"/>
      <c r="C58" s="155"/>
      <c r="D58" s="155"/>
      <c r="E58" s="155"/>
      <c r="F58" s="155"/>
      <c r="G58" s="133"/>
      <c r="H58" s="133"/>
      <c r="I58" s="133"/>
      <c r="J58" s="156"/>
      <c r="K58" s="160"/>
      <c r="L58" s="135"/>
      <c r="M58" s="136"/>
      <c r="N58" s="137"/>
      <c r="O58" s="137"/>
      <c r="P58" s="137"/>
      <c r="Q58" s="137"/>
      <c r="R58" s="138">
        <f t="shared" si="12"/>
        <v>0</v>
      </c>
      <c r="S58" s="151"/>
      <c r="T58" s="140">
        <f t="shared" si="0"/>
        <v>0</v>
      </c>
      <c r="U58" s="141" t="str">
        <f t="shared" si="13"/>
        <v/>
      </c>
      <c r="V58" s="153" t="str">
        <f t="shared" si="14"/>
        <v/>
      </c>
      <c r="W58" s="143" t="e">
        <f t="shared" si="1"/>
        <v>#DIV/0!</v>
      </c>
      <c r="X58" s="144" t="str">
        <f t="shared" si="2"/>
        <v/>
      </c>
      <c r="Y58" s="144" t="str">
        <f t="shared" si="3"/>
        <v/>
      </c>
      <c r="Z58" s="145" t="str">
        <f t="shared" si="4"/>
        <v/>
      </c>
      <c r="AA58" s="146" t="str">
        <f t="shared" si="5"/>
        <v/>
      </c>
      <c r="AB58" s="147" t="str">
        <f t="shared" si="6"/>
        <v/>
      </c>
      <c r="AC58" s="147" t="str">
        <f t="shared" si="7"/>
        <v/>
      </c>
      <c r="AD58" s="147" t="str">
        <f t="shared" si="8"/>
        <v/>
      </c>
      <c r="AE58" s="147">
        <f t="shared" si="9"/>
        <v>0</v>
      </c>
      <c r="AF58" s="146">
        <f t="shared" si="10"/>
        <v>0</v>
      </c>
      <c r="AG58" s="148">
        <f t="shared" si="11"/>
        <v>0</v>
      </c>
      <c r="AH58" s="154"/>
      <c r="AI58" s="154"/>
      <c r="AJ58" s="154"/>
    </row>
    <row r="59" spans="1:36" ht="14">
      <c r="A59" s="155"/>
      <c r="B59" s="134"/>
      <c r="C59" s="155"/>
      <c r="D59" s="155"/>
      <c r="E59" s="155"/>
      <c r="F59" s="155"/>
      <c r="G59" s="133"/>
      <c r="H59" s="133"/>
      <c r="I59" s="133"/>
      <c r="J59" s="156"/>
      <c r="K59" s="160"/>
      <c r="L59" s="135"/>
      <c r="M59" s="136"/>
      <c r="N59" s="137"/>
      <c r="O59" s="137"/>
      <c r="P59" s="137"/>
      <c r="Q59" s="137"/>
      <c r="R59" s="138">
        <f t="shared" si="12"/>
        <v>0</v>
      </c>
      <c r="S59" s="151"/>
      <c r="T59" s="152">
        <f t="shared" si="0"/>
        <v>0</v>
      </c>
      <c r="U59" s="141" t="str">
        <f t="shared" si="13"/>
        <v/>
      </c>
      <c r="V59" s="153" t="str">
        <f t="shared" si="14"/>
        <v/>
      </c>
      <c r="W59" s="143" t="e">
        <f t="shared" si="1"/>
        <v>#DIV/0!</v>
      </c>
      <c r="X59" s="144" t="str">
        <f t="shared" si="2"/>
        <v/>
      </c>
      <c r="Y59" s="144" t="str">
        <f t="shared" si="3"/>
        <v/>
      </c>
      <c r="Z59" s="145" t="str">
        <f t="shared" si="4"/>
        <v/>
      </c>
      <c r="AA59" s="146" t="str">
        <f t="shared" si="5"/>
        <v/>
      </c>
      <c r="AB59" s="147" t="str">
        <f t="shared" si="6"/>
        <v/>
      </c>
      <c r="AC59" s="147" t="str">
        <f t="shared" si="7"/>
        <v/>
      </c>
      <c r="AD59" s="147" t="str">
        <f t="shared" si="8"/>
        <v/>
      </c>
      <c r="AE59" s="147">
        <f t="shared" si="9"/>
        <v>0</v>
      </c>
      <c r="AF59" s="146">
        <f t="shared" si="10"/>
        <v>0</v>
      </c>
      <c r="AG59" s="148">
        <f t="shared" si="11"/>
        <v>0</v>
      </c>
      <c r="AH59" s="154"/>
      <c r="AI59" s="154"/>
      <c r="AJ59" s="154"/>
    </row>
    <row r="60" spans="1:36" ht="14">
      <c r="A60" s="155"/>
      <c r="B60" s="134"/>
      <c r="C60" s="155"/>
      <c r="D60" s="155"/>
      <c r="E60" s="155"/>
      <c r="F60" s="155"/>
      <c r="G60" s="133"/>
      <c r="H60" s="133"/>
      <c r="I60" s="133"/>
      <c r="J60" s="156"/>
      <c r="K60" s="160"/>
      <c r="L60" s="135"/>
      <c r="M60" s="136"/>
      <c r="N60" s="137"/>
      <c r="O60" s="137"/>
      <c r="P60" s="137"/>
      <c r="Q60" s="137"/>
      <c r="R60" s="138">
        <f t="shared" si="12"/>
        <v>0</v>
      </c>
      <c r="S60" s="151"/>
      <c r="T60" s="152">
        <f t="shared" si="0"/>
        <v>0</v>
      </c>
      <c r="U60" s="141" t="str">
        <f t="shared" si="13"/>
        <v/>
      </c>
      <c r="V60" s="153" t="str">
        <f t="shared" si="14"/>
        <v/>
      </c>
      <c r="W60" s="143" t="e">
        <f t="shared" si="1"/>
        <v>#DIV/0!</v>
      </c>
      <c r="X60" s="144" t="str">
        <f t="shared" si="2"/>
        <v/>
      </c>
      <c r="Y60" s="144" t="str">
        <f t="shared" si="3"/>
        <v/>
      </c>
      <c r="Z60" s="145" t="str">
        <f t="shared" si="4"/>
        <v/>
      </c>
      <c r="AA60" s="146" t="str">
        <f t="shared" si="5"/>
        <v/>
      </c>
      <c r="AB60" s="147" t="str">
        <f t="shared" si="6"/>
        <v/>
      </c>
      <c r="AC60" s="147" t="str">
        <f t="shared" si="7"/>
        <v/>
      </c>
      <c r="AD60" s="147" t="str">
        <f t="shared" si="8"/>
        <v/>
      </c>
      <c r="AE60" s="147">
        <f t="shared" si="9"/>
        <v>0</v>
      </c>
      <c r="AF60" s="146">
        <f t="shared" si="10"/>
        <v>0</v>
      </c>
      <c r="AG60" s="148">
        <f t="shared" si="11"/>
        <v>0</v>
      </c>
      <c r="AH60" s="154"/>
      <c r="AI60" s="154"/>
      <c r="AJ60" s="154"/>
    </row>
    <row r="61" spans="1:36" ht="14">
      <c r="A61" s="155"/>
      <c r="B61" s="134"/>
      <c r="C61" s="155"/>
      <c r="D61" s="155"/>
      <c r="E61" s="155"/>
      <c r="F61" s="155"/>
      <c r="G61" s="133"/>
      <c r="H61" s="133"/>
      <c r="I61" s="133"/>
      <c r="J61" s="156"/>
      <c r="K61" s="160"/>
      <c r="L61" s="135"/>
      <c r="M61" s="136"/>
      <c r="N61" s="137"/>
      <c r="O61" s="137"/>
      <c r="P61" s="137"/>
      <c r="Q61" s="137"/>
      <c r="R61" s="138">
        <f t="shared" si="12"/>
        <v>0</v>
      </c>
      <c r="S61" s="151"/>
      <c r="T61" s="152">
        <f t="shared" si="0"/>
        <v>0</v>
      </c>
      <c r="U61" s="141" t="str">
        <f t="shared" si="13"/>
        <v/>
      </c>
      <c r="V61" s="153" t="str">
        <f t="shared" si="14"/>
        <v/>
      </c>
      <c r="W61" s="143" t="e">
        <f t="shared" si="1"/>
        <v>#DIV/0!</v>
      </c>
      <c r="X61" s="144" t="str">
        <f t="shared" si="2"/>
        <v/>
      </c>
      <c r="Y61" s="144" t="str">
        <f t="shared" si="3"/>
        <v/>
      </c>
      <c r="Z61" s="145" t="str">
        <f t="shared" si="4"/>
        <v/>
      </c>
      <c r="AA61" s="146" t="str">
        <f t="shared" si="5"/>
        <v/>
      </c>
      <c r="AB61" s="147" t="str">
        <f t="shared" si="6"/>
        <v/>
      </c>
      <c r="AC61" s="147" t="str">
        <f t="shared" si="7"/>
        <v/>
      </c>
      <c r="AD61" s="147" t="str">
        <f t="shared" si="8"/>
        <v/>
      </c>
      <c r="AE61" s="147">
        <f t="shared" si="9"/>
        <v>0</v>
      </c>
      <c r="AF61" s="146">
        <f t="shared" si="10"/>
        <v>0</v>
      </c>
      <c r="AG61" s="148">
        <f t="shared" si="11"/>
        <v>0</v>
      </c>
      <c r="AH61" s="154"/>
      <c r="AI61" s="154"/>
      <c r="AJ61" s="154"/>
    </row>
    <row r="62" spans="1:36" ht="14">
      <c r="A62" s="155"/>
      <c r="B62" s="134"/>
      <c r="C62" s="155"/>
      <c r="D62" s="155"/>
      <c r="E62" s="155"/>
      <c r="F62" s="155"/>
      <c r="G62" s="133"/>
      <c r="H62" s="133"/>
      <c r="I62" s="133"/>
      <c r="J62" s="156"/>
      <c r="K62" s="160"/>
      <c r="L62" s="135"/>
      <c r="M62" s="136"/>
      <c r="N62" s="137"/>
      <c r="O62" s="137"/>
      <c r="P62" s="137"/>
      <c r="Q62" s="137"/>
      <c r="R62" s="138">
        <f t="shared" si="12"/>
        <v>0</v>
      </c>
      <c r="S62" s="151"/>
      <c r="T62" s="152">
        <f t="shared" si="0"/>
        <v>0</v>
      </c>
      <c r="U62" s="141" t="str">
        <f t="shared" si="13"/>
        <v/>
      </c>
      <c r="V62" s="153" t="str">
        <f t="shared" si="14"/>
        <v/>
      </c>
      <c r="W62" s="143" t="e">
        <f t="shared" si="1"/>
        <v>#DIV/0!</v>
      </c>
      <c r="X62" s="144" t="str">
        <f t="shared" si="2"/>
        <v/>
      </c>
      <c r="Y62" s="144" t="str">
        <f t="shared" si="3"/>
        <v/>
      </c>
      <c r="Z62" s="145" t="str">
        <f t="shared" si="4"/>
        <v/>
      </c>
      <c r="AA62" s="146" t="str">
        <f t="shared" si="5"/>
        <v/>
      </c>
      <c r="AB62" s="147" t="str">
        <f t="shared" si="6"/>
        <v/>
      </c>
      <c r="AC62" s="147" t="str">
        <f t="shared" si="7"/>
        <v/>
      </c>
      <c r="AD62" s="147" t="str">
        <f t="shared" si="8"/>
        <v/>
      </c>
      <c r="AE62" s="147">
        <f t="shared" si="9"/>
        <v>0</v>
      </c>
      <c r="AF62" s="146">
        <f t="shared" si="10"/>
        <v>0</v>
      </c>
      <c r="AG62" s="148">
        <f t="shared" si="11"/>
        <v>0</v>
      </c>
      <c r="AH62" s="154"/>
      <c r="AI62" s="154"/>
      <c r="AJ62" s="154"/>
    </row>
    <row r="63" spans="1:36" ht="14">
      <c r="A63" s="155"/>
      <c r="B63" s="134"/>
      <c r="C63" s="155"/>
      <c r="D63" s="155"/>
      <c r="E63" s="155"/>
      <c r="F63" s="155"/>
      <c r="G63" s="133"/>
      <c r="H63" s="133"/>
      <c r="I63" s="133"/>
      <c r="J63" s="156"/>
      <c r="K63" s="160"/>
      <c r="L63" s="135"/>
      <c r="M63" s="136"/>
      <c r="N63" s="137"/>
      <c r="O63" s="137"/>
      <c r="P63" s="137"/>
      <c r="Q63" s="137"/>
      <c r="R63" s="138">
        <f t="shared" si="12"/>
        <v>0</v>
      </c>
      <c r="S63" s="151"/>
      <c r="T63" s="152">
        <f t="shared" si="0"/>
        <v>0</v>
      </c>
      <c r="U63" s="141" t="str">
        <f t="shared" si="13"/>
        <v/>
      </c>
      <c r="V63" s="153" t="str">
        <f t="shared" si="14"/>
        <v/>
      </c>
      <c r="W63" s="143" t="e">
        <f t="shared" si="1"/>
        <v>#DIV/0!</v>
      </c>
      <c r="X63" s="144" t="str">
        <f t="shared" si="2"/>
        <v/>
      </c>
      <c r="Y63" s="144" t="str">
        <f t="shared" si="3"/>
        <v/>
      </c>
      <c r="Z63" s="145" t="str">
        <f t="shared" si="4"/>
        <v/>
      </c>
      <c r="AA63" s="146" t="str">
        <f t="shared" si="5"/>
        <v/>
      </c>
      <c r="AB63" s="147" t="str">
        <f t="shared" si="6"/>
        <v/>
      </c>
      <c r="AC63" s="147" t="str">
        <f t="shared" si="7"/>
        <v/>
      </c>
      <c r="AD63" s="147" t="str">
        <f t="shared" si="8"/>
        <v/>
      </c>
      <c r="AE63" s="147">
        <f t="shared" si="9"/>
        <v>0</v>
      </c>
      <c r="AF63" s="146">
        <f t="shared" si="10"/>
        <v>0</v>
      </c>
      <c r="AG63" s="148">
        <f t="shared" si="11"/>
        <v>0</v>
      </c>
      <c r="AH63" s="154"/>
      <c r="AI63" s="154"/>
      <c r="AJ63" s="154"/>
    </row>
    <row r="64" spans="1:36" ht="14">
      <c r="A64" s="155"/>
      <c r="B64" s="134"/>
      <c r="C64" s="155"/>
      <c r="D64" s="155"/>
      <c r="E64" s="155"/>
      <c r="F64" s="155"/>
      <c r="G64" s="133"/>
      <c r="H64" s="133"/>
      <c r="I64" s="133"/>
      <c r="J64" s="156"/>
      <c r="K64" s="160"/>
      <c r="L64" s="135"/>
      <c r="M64" s="136"/>
      <c r="N64" s="137"/>
      <c r="O64" s="137"/>
      <c r="P64" s="137"/>
      <c r="Q64" s="137"/>
      <c r="R64" s="138">
        <f t="shared" si="12"/>
        <v>0</v>
      </c>
      <c r="S64" s="151"/>
      <c r="T64" s="152">
        <f t="shared" si="0"/>
        <v>0</v>
      </c>
      <c r="U64" s="141" t="str">
        <f t="shared" si="13"/>
        <v/>
      </c>
      <c r="V64" s="153" t="str">
        <f t="shared" si="14"/>
        <v/>
      </c>
      <c r="W64" s="143" t="e">
        <f t="shared" si="1"/>
        <v>#DIV/0!</v>
      </c>
      <c r="X64" s="144" t="str">
        <f t="shared" si="2"/>
        <v/>
      </c>
      <c r="Y64" s="144" t="str">
        <f t="shared" si="3"/>
        <v/>
      </c>
      <c r="Z64" s="145" t="str">
        <f t="shared" si="4"/>
        <v/>
      </c>
      <c r="AA64" s="146" t="str">
        <f t="shared" si="5"/>
        <v/>
      </c>
      <c r="AB64" s="147" t="str">
        <f t="shared" si="6"/>
        <v/>
      </c>
      <c r="AC64" s="147" t="str">
        <f t="shared" si="7"/>
        <v/>
      </c>
      <c r="AD64" s="147" t="str">
        <f t="shared" si="8"/>
        <v/>
      </c>
      <c r="AE64" s="147">
        <f t="shared" si="9"/>
        <v>0</v>
      </c>
      <c r="AF64" s="146">
        <f t="shared" si="10"/>
        <v>0</v>
      </c>
      <c r="AG64" s="148">
        <f t="shared" si="11"/>
        <v>0</v>
      </c>
      <c r="AH64" s="154"/>
      <c r="AI64" s="154"/>
      <c r="AJ64" s="154"/>
    </row>
    <row r="65" spans="1:36" ht="14">
      <c r="A65" s="155"/>
      <c r="B65" s="134"/>
      <c r="C65" s="155"/>
      <c r="D65" s="155"/>
      <c r="E65" s="155"/>
      <c r="F65" s="155"/>
      <c r="G65" s="133"/>
      <c r="H65" s="133"/>
      <c r="I65" s="133"/>
      <c r="J65" s="156"/>
      <c r="K65" s="160"/>
      <c r="L65" s="135"/>
      <c r="M65" s="136"/>
      <c r="N65" s="137"/>
      <c r="O65" s="137"/>
      <c r="P65" s="137"/>
      <c r="Q65" s="137"/>
      <c r="R65" s="138">
        <f t="shared" si="12"/>
        <v>0</v>
      </c>
      <c r="S65" s="151"/>
      <c r="T65" s="152">
        <f t="shared" si="0"/>
        <v>0</v>
      </c>
      <c r="U65" s="141" t="str">
        <f t="shared" si="13"/>
        <v/>
      </c>
      <c r="V65" s="153" t="str">
        <f t="shared" si="14"/>
        <v/>
      </c>
      <c r="W65" s="143" t="e">
        <f t="shared" si="1"/>
        <v>#DIV/0!</v>
      </c>
      <c r="X65" s="144" t="str">
        <f t="shared" si="2"/>
        <v/>
      </c>
      <c r="Y65" s="144" t="str">
        <f t="shared" si="3"/>
        <v/>
      </c>
      <c r="Z65" s="145" t="str">
        <f t="shared" si="4"/>
        <v/>
      </c>
      <c r="AA65" s="146" t="str">
        <f t="shared" si="5"/>
        <v/>
      </c>
      <c r="AB65" s="147" t="str">
        <f t="shared" si="6"/>
        <v/>
      </c>
      <c r="AC65" s="147" t="str">
        <f t="shared" si="7"/>
        <v/>
      </c>
      <c r="AD65" s="147" t="str">
        <f t="shared" si="8"/>
        <v/>
      </c>
      <c r="AE65" s="147">
        <f t="shared" si="9"/>
        <v>0</v>
      </c>
      <c r="AF65" s="146">
        <f t="shared" si="10"/>
        <v>0</v>
      </c>
      <c r="AG65" s="148">
        <f t="shared" si="11"/>
        <v>0</v>
      </c>
      <c r="AH65" s="154"/>
      <c r="AI65" s="154"/>
      <c r="AJ65" s="154"/>
    </row>
    <row r="66" spans="1:36" ht="14">
      <c r="A66" s="155"/>
      <c r="B66" s="134"/>
      <c r="C66" s="155"/>
      <c r="D66" s="155"/>
      <c r="E66" s="155"/>
      <c r="F66" s="155"/>
      <c r="G66" s="133"/>
      <c r="H66" s="133"/>
      <c r="I66" s="133"/>
      <c r="J66" s="156"/>
      <c r="K66" s="160"/>
      <c r="L66" s="135"/>
      <c r="M66" s="136"/>
      <c r="N66" s="137"/>
      <c r="O66" s="137"/>
      <c r="P66" s="137"/>
      <c r="Q66" s="137"/>
      <c r="R66" s="138">
        <f t="shared" si="12"/>
        <v>0</v>
      </c>
      <c r="S66" s="151"/>
      <c r="T66" s="152">
        <f t="shared" si="0"/>
        <v>0</v>
      </c>
      <c r="U66" s="141" t="str">
        <f t="shared" si="13"/>
        <v/>
      </c>
      <c r="V66" s="153" t="str">
        <f t="shared" si="14"/>
        <v/>
      </c>
      <c r="W66" s="143" t="e">
        <f t="shared" si="1"/>
        <v>#DIV/0!</v>
      </c>
      <c r="X66" s="144" t="str">
        <f t="shared" si="2"/>
        <v/>
      </c>
      <c r="Y66" s="144" t="str">
        <f t="shared" si="3"/>
        <v/>
      </c>
      <c r="Z66" s="145" t="str">
        <f t="shared" si="4"/>
        <v/>
      </c>
      <c r="AA66" s="146" t="str">
        <f t="shared" si="5"/>
        <v/>
      </c>
      <c r="AB66" s="147" t="str">
        <f t="shared" si="6"/>
        <v/>
      </c>
      <c r="AC66" s="147" t="str">
        <f t="shared" si="7"/>
        <v/>
      </c>
      <c r="AD66" s="147" t="str">
        <f t="shared" si="8"/>
        <v/>
      </c>
      <c r="AE66" s="147">
        <f t="shared" si="9"/>
        <v>0</v>
      </c>
      <c r="AF66" s="146">
        <f t="shared" si="10"/>
        <v>0</v>
      </c>
      <c r="AG66" s="148">
        <f t="shared" si="11"/>
        <v>0</v>
      </c>
      <c r="AH66" s="154"/>
      <c r="AI66" s="154"/>
      <c r="AJ66" s="154"/>
    </row>
    <row r="67" spans="1:36" ht="14">
      <c r="A67" s="155"/>
      <c r="B67" s="134"/>
      <c r="C67" s="155"/>
      <c r="D67" s="155"/>
      <c r="E67" s="155"/>
      <c r="F67" s="155"/>
      <c r="G67" s="133"/>
      <c r="H67" s="133"/>
      <c r="I67" s="133"/>
      <c r="J67" s="156"/>
      <c r="K67" s="160"/>
      <c r="L67" s="135"/>
      <c r="M67" s="136"/>
      <c r="N67" s="137"/>
      <c r="O67" s="137"/>
      <c r="P67" s="137"/>
      <c r="Q67" s="137"/>
      <c r="R67" s="138">
        <f t="shared" si="12"/>
        <v>0</v>
      </c>
      <c r="S67" s="151"/>
      <c r="T67" s="152">
        <f t="shared" si="0"/>
        <v>0</v>
      </c>
      <c r="U67" s="141" t="str">
        <f t="shared" si="13"/>
        <v/>
      </c>
      <c r="V67" s="153" t="str">
        <f t="shared" si="14"/>
        <v/>
      </c>
      <c r="W67" s="143" t="e">
        <f t="shared" si="1"/>
        <v>#DIV/0!</v>
      </c>
      <c r="X67" s="144" t="str">
        <f t="shared" si="2"/>
        <v/>
      </c>
      <c r="Y67" s="144" t="str">
        <f t="shared" si="3"/>
        <v/>
      </c>
      <c r="Z67" s="145" t="str">
        <f t="shared" si="4"/>
        <v/>
      </c>
      <c r="AA67" s="146" t="str">
        <f t="shared" si="5"/>
        <v/>
      </c>
      <c r="AB67" s="147" t="str">
        <f t="shared" si="6"/>
        <v/>
      </c>
      <c r="AC67" s="147" t="str">
        <f t="shared" si="7"/>
        <v/>
      </c>
      <c r="AD67" s="147" t="str">
        <f t="shared" si="8"/>
        <v/>
      </c>
      <c r="AE67" s="147">
        <f t="shared" si="9"/>
        <v>0</v>
      </c>
      <c r="AF67" s="146">
        <f t="shared" si="10"/>
        <v>0</v>
      </c>
      <c r="AG67" s="148">
        <f t="shared" si="11"/>
        <v>0</v>
      </c>
      <c r="AH67" s="154"/>
      <c r="AI67" s="154"/>
      <c r="AJ67" s="154"/>
    </row>
    <row r="68" spans="1:36" ht="14">
      <c r="A68" s="155"/>
      <c r="B68" s="134"/>
      <c r="C68" s="155"/>
      <c r="D68" s="155"/>
      <c r="E68" s="155"/>
      <c r="F68" s="155"/>
      <c r="G68" s="133"/>
      <c r="H68" s="133"/>
      <c r="I68" s="133"/>
      <c r="J68" s="156"/>
      <c r="K68" s="160"/>
      <c r="L68" s="135"/>
      <c r="M68" s="136"/>
      <c r="N68" s="137"/>
      <c r="O68" s="137"/>
      <c r="P68" s="137"/>
      <c r="Q68" s="137"/>
      <c r="R68" s="138">
        <f t="shared" si="12"/>
        <v>0</v>
      </c>
      <c r="S68" s="151"/>
      <c r="T68" s="152">
        <f t="shared" si="0"/>
        <v>0</v>
      </c>
      <c r="U68" s="141" t="str">
        <f t="shared" si="13"/>
        <v/>
      </c>
      <c r="V68" s="153" t="str">
        <f t="shared" si="14"/>
        <v/>
      </c>
      <c r="W68" s="143" t="e">
        <f t="shared" si="1"/>
        <v>#DIV/0!</v>
      </c>
      <c r="X68" s="144" t="str">
        <f t="shared" si="2"/>
        <v/>
      </c>
      <c r="Y68" s="144" t="str">
        <f t="shared" si="3"/>
        <v/>
      </c>
      <c r="Z68" s="145" t="str">
        <f t="shared" si="4"/>
        <v/>
      </c>
      <c r="AA68" s="146" t="str">
        <f t="shared" si="5"/>
        <v/>
      </c>
      <c r="AB68" s="147" t="str">
        <f t="shared" si="6"/>
        <v/>
      </c>
      <c r="AC68" s="147" t="str">
        <f t="shared" si="7"/>
        <v/>
      </c>
      <c r="AD68" s="147" t="str">
        <f t="shared" si="8"/>
        <v/>
      </c>
      <c r="AE68" s="147">
        <f t="shared" si="9"/>
        <v>0</v>
      </c>
      <c r="AF68" s="146">
        <f t="shared" si="10"/>
        <v>0</v>
      </c>
      <c r="AG68" s="148">
        <f t="shared" si="11"/>
        <v>0</v>
      </c>
      <c r="AH68" s="154"/>
      <c r="AI68" s="154"/>
      <c r="AJ68" s="154"/>
    </row>
    <row r="69" spans="1:36" ht="14">
      <c r="A69" s="155"/>
      <c r="B69" s="134"/>
      <c r="C69" s="155"/>
      <c r="D69" s="155"/>
      <c r="E69" s="155"/>
      <c r="F69" s="155"/>
      <c r="G69" s="133"/>
      <c r="H69" s="133"/>
      <c r="I69" s="133"/>
      <c r="J69" s="156"/>
      <c r="K69" s="160"/>
      <c r="L69" s="135"/>
      <c r="M69" s="136"/>
      <c r="N69" s="137"/>
      <c r="O69" s="137"/>
      <c r="P69" s="137"/>
      <c r="Q69" s="137"/>
      <c r="R69" s="138">
        <f t="shared" si="12"/>
        <v>0</v>
      </c>
      <c r="S69" s="151"/>
      <c r="T69" s="152">
        <f t="shared" si="0"/>
        <v>0</v>
      </c>
      <c r="U69" s="141" t="str">
        <f t="shared" si="13"/>
        <v/>
      </c>
      <c r="V69" s="153" t="str">
        <f t="shared" si="14"/>
        <v/>
      </c>
      <c r="W69" s="143" t="e">
        <f t="shared" si="1"/>
        <v>#DIV/0!</v>
      </c>
      <c r="X69" s="144" t="str">
        <f t="shared" si="2"/>
        <v/>
      </c>
      <c r="Y69" s="144" t="str">
        <f t="shared" si="3"/>
        <v/>
      </c>
      <c r="Z69" s="145" t="str">
        <f t="shared" si="4"/>
        <v/>
      </c>
      <c r="AA69" s="146" t="str">
        <f t="shared" si="5"/>
        <v/>
      </c>
      <c r="AB69" s="147" t="str">
        <f t="shared" si="6"/>
        <v/>
      </c>
      <c r="AC69" s="147" t="str">
        <f t="shared" si="7"/>
        <v/>
      </c>
      <c r="AD69" s="147" t="str">
        <f t="shared" si="8"/>
        <v/>
      </c>
      <c r="AE69" s="147">
        <f t="shared" si="9"/>
        <v>0</v>
      </c>
      <c r="AF69" s="146">
        <f t="shared" si="10"/>
        <v>0</v>
      </c>
      <c r="AG69" s="148">
        <f t="shared" si="11"/>
        <v>0</v>
      </c>
      <c r="AH69" s="154"/>
      <c r="AI69" s="154"/>
      <c r="AJ69" s="154"/>
    </row>
    <row r="70" spans="1:36" ht="14">
      <c r="A70" s="155"/>
      <c r="B70" s="134"/>
      <c r="C70" s="155"/>
      <c r="D70" s="155"/>
      <c r="E70" s="155"/>
      <c r="F70" s="155"/>
      <c r="G70" s="133"/>
      <c r="H70" s="133"/>
      <c r="I70" s="133"/>
      <c r="J70" s="156"/>
      <c r="K70" s="160"/>
      <c r="L70" s="135"/>
      <c r="M70" s="136"/>
      <c r="N70" s="137"/>
      <c r="O70" s="137"/>
      <c r="P70" s="137"/>
      <c r="Q70" s="137"/>
      <c r="R70" s="138">
        <f t="shared" si="12"/>
        <v>0</v>
      </c>
      <c r="S70" s="151"/>
      <c r="T70" s="152">
        <f t="shared" si="0"/>
        <v>0</v>
      </c>
      <c r="U70" s="141" t="str">
        <f t="shared" si="13"/>
        <v/>
      </c>
      <c r="V70" s="153" t="str">
        <f t="shared" si="14"/>
        <v/>
      </c>
      <c r="W70" s="143" t="e">
        <f t="shared" si="1"/>
        <v>#DIV/0!</v>
      </c>
      <c r="X70" s="144" t="str">
        <f t="shared" si="2"/>
        <v/>
      </c>
      <c r="Y70" s="144" t="str">
        <f t="shared" si="3"/>
        <v/>
      </c>
      <c r="Z70" s="145" t="str">
        <f t="shared" si="4"/>
        <v/>
      </c>
      <c r="AA70" s="146" t="str">
        <f t="shared" si="5"/>
        <v/>
      </c>
      <c r="AB70" s="147" t="str">
        <f t="shared" si="6"/>
        <v/>
      </c>
      <c r="AC70" s="147" t="str">
        <f t="shared" si="7"/>
        <v/>
      </c>
      <c r="AD70" s="147" t="str">
        <f t="shared" si="8"/>
        <v/>
      </c>
      <c r="AE70" s="147">
        <f t="shared" si="9"/>
        <v>0</v>
      </c>
      <c r="AF70" s="146">
        <f t="shared" si="10"/>
        <v>0</v>
      </c>
      <c r="AG70" s="148">
        <f t="shared" si="11"/>
        <v>0</v>
      </c>
      <c r="AH70" s="154"/>
      <c r="AI70" s="154"/>
      <c r="AJ70" s="154"/>
    </row>
    <row r="71" spans="1:36" ht="14">
      <c r="A71" s="155"/>
      <c r="B71" s="134"/>
      <c r="C71" s="155"/>
      <c r="D71" s="155"/>
      <c r="E71" s="155"/>
      <c r="F71" s="155"/>
      <c r="G71" s="133"/>
      <c r="H71" s="133"/>
      <c r="I71" s="133"/>
      <c r="J71" s="156"/>
      <c r="K71" s="160"/>
      <c r="L71" s="135"/>
      <c r="M71" s="136"/>
      <c r="N71" s="137"/>
      <c r="O71" s="137"/>
      <c r="P71" s="137"/>
      <c r="Q71" s="137"/>
      <c r="R71" s="138">
        <f t="shared" si="12"/>
        <v>0</v>
      </c>
      <c r="S71" s="151"/>
      <c r="T71" s="152">
        <f t="shared" si="0"/>
        <v>0</v>
      </c>
      <c r="U71" s="141" t="str">
        <f t="shared" si="13"/>
        <v/>
      </c>
      <c r="V71" s="153" t="str">
        <f t="shared" si="14"/>
        <v/>
      </c>
      <c r="W71" s="143" t="e">
        <f t="shared" si="1"/>
        <v>#DIV/0!</v>
      </c>
      <c r="X71" s="144" t="str">
        <f t="shared" si="2"/>
        <v/>
      </c>
      <c r="Y71" s="144" t="str">
        <f t="shared" si="3"/>
        <v/>
      </c>
      <c r="Z71" s="145" t="str">
        <f t="shared" si="4"/>
        <v/>
      </c>
      <c r="AA71" s="146" t="str">
        <f t="shared" si="5"/>
        <v/>
      </c>
      <c r="AB71" s="147" t="str">
        <f t="shared" si="6"/>
        <v/>
      </c>
      <c r="AC71" s="147" t="str">
        <f t="shared" si="7"/>
        <v/>
      </c>
      <c r="AD71" s="147" t="str">
        <f t="shared" si="8"/>
        <v/>
      </c>
      <c r="AE71" s="147">
        <f t="shared" si="9"/>
        <v>0</v>
      </c>
      <c r="AF71" s="146">
        <f t="shared" si="10"/>
        <v>0</v>
      </c>
      <c r="AG71" s="148">
        <f t="shared" si="11"/>
        <v>0</v>
      </c>
      <c r="AH71" s="154"/>
      <c r="AI71" s="154"/>
      <c r="AJ71" s="154"/>
    </row>
    <row r="72" spans="1:36" ht="14">
      <c r="A72" s="155"/>
      <c r="B72" s="134"/>
      <c r="C72" s="155"/>
      <c r="D72" s="155"/>
      <c r="E72" s="155"/>
      <c r="F72" s="155"/>
      <c r="G72" s="133"/>
      <c r="H72" s="133"/>
      <c r="I72" s="133"/>
      <c r="J72" s="156"/>
      <c r="K72" s="160"/>
      <c r="L72" s="135"/>
      <c r="M72" s="136"/>
      <c r="N72" s="137"/>
      <c r="O72" s="137"/>
      <c r="P72" s="137"/>
      <c r="Q72" s="137"/>
      <c r="R72" s="138">
        <f t="shared" ref="R72:R75" si="15">K72+L72+M72+N72+O72+P72+Q72</f>
        <v>0</v>
      </c>
      <c r="S72" s="151"/>
      <c r="T72" s="152">
        <f t="shared" ref="T72:T75" si="16">R72+S72</f>
        <v>0</v>
      </c>
      <c r="U72" s="141" t="str">
        <f t="shared" si="13"/>
        <v/>
      </c>
      <c r="V72" s="153" t="str">
        <f t="shared" si="14"/>
        <v/>
      </c>
      <c r="W72" s="143" t="e">
        <f t="shared" ref="W72:W75" si="17">S72/T72*V72</f>
        <v>#DIV/0!</v>
      </c>
      <c r="X72" s="144" t="str">
        <f t="shared" ref="X72:X75" si="18">IF(T72&lt;&gt;0,R72/T72,"")</f>
        <v/>
      </c>
      <c r="Y72" s="144" t="str">
        <f t="shared" ref="Y72:Y75" si="19">IF(T72&gt;0,S72/T72,"")</f>
        <v/>
      </c>
      <c r="Z72" s="145" t="str">
        <f t="shared" ref="Z72:Z75" si="20">IFERROR(IF(T72&gt;0,V72*0.95,""),"")</f>
        <v/>
      </c>
      <c r="AA72" s="146" t="str">
        <f t="shared" ref="AA72:AA75" si="21">V72</f>
        <v/>
      </c>
      <c r="AB72" s="147" t="str">
        <f t="shared" ref="AB72:AB75" si="22">IF(AND(U72&lt;&gt;"",T72&gt;$U$3),$U$4,"")</f>
        <v/>
      </c>
      <c r="AC72" s="147" t="str">
        <f t="shared" ref="AC72:AC75" si="23">IF(AND(U72&lt;&gt;"",T72&gt;$U$3),U72-AB72,"")</f>
        <v/>
      </c>
      <c r="AD72" s="147" t="str">
        <f t="shared" ref="AD72:AD75" si="24">IF(AND(U72&lt;&gt;"",T72&gt;$U$3),AC72*0.6,"")</f>
        <v/>
      </c>
      <c r="AE72" s="147">
        <f t="shared" ref="AE72:AE75" si="25">MIN($AA72,$AD72)</f>
        <v>0</v>
      </c>
      <c r="AF72" s="146">
        <f t="shared" ref="AF72:AF75" si="26">IF(AND(U72&lt;&gt;"",T72&gt;$U$3),Z72+AE72,0)</f>
        <v>0</v>
      </c>
      <c r="AG72" s="148">
        <f t="shared" ref="AG72:AG76" si="27">AF72</f>
        <v>0</v>
      </c>
      <c r="AH72" s="154"/>
      <c r="AI72" s="154"/>
      <c r="AJ72" s="154"/>
    </row>
    <row r="73" spans="1:36" ht="14">
      <c r="A73" s="155"/>
      <c r="B73" s="134"/>
      <c r="C73" s="155"/>
      <c r="D73" s="155"/>
      <c r="E73" s="155"/>
      <c r="F73" s="155"/>
      <c r="G73" s="133"/>
      <c r="H73" s="133"/>
      <c r="I73" s="133"/>
      <c r="J73" s="156"/>
      <c r="K73" s="160"/>
      <c r="L73" s="135"/>
      <c r="M73" s="136"/>
      <c r="N73" s="137"/>
      <c r="O73" s="137"/>
      <c r="P73" s="137"/>
      <c r="Q73" s="137"/>
      <c r="R73" s="138">
        <f t="shared" si="15"/>
        <v>0</v>
      </c>
      <c r="S73" s="151"/>
      <c r="T73" s="152">
        <f t="shared" si="16"/>
        <v>0</v>
      </c>
      <c r="U73" s="141" t="str">
        <f t="shared" ref="U73:U75" si="28">IF(T73&lt;&gt;0,$U$3,"")</f>
        <v/>
      </c>
      <c r="V73" s="153" t="str">
        <f t="shared" ref="V73:V75" si="29">IF(AND(U73&lt;&gt;"",T73&gt;$U$3),T73-U73,"")</f>
        <v/>
      </c>
      <c r="W73" s="143" t="e">
        <f t="shared" si="17"/>
        <v>#DIV/0!</v>
      </c>
      <c r="X73" s="144" t="str">
        <f t="shared" si="18"/>
        <v/>
      </c>
      <c r="Y73" s="144" t="str">
        <f t="shared" si="19"/>
        <v/>
      </c>
      <c r="Z73" s="145" t="str">
        <f t="shared" si="20"/>
        <v/>
      </c>
      <c r="AA73" s="146" t="str">
        <f t="shared" si="21"/>
        <v/>
      </c>
      <c r="AB73" s="147" t="str">
        <f t="shared" si="22"/>
        <v/>
      </c>
      <c r="AC73" s="147" t="str">
        <f t="shared" si="23"/>
        <v/>
      </c>
      <c r="AD73" s="147" t="str">
        <f t="shared" si="24"/>
        <v/>
      </c>
      <c r="AE73" s="147">
        <f t="shared" si="25"/>
        <v>0</v>
      </c>
      <c r="AF73" s="146">
        <f t="shared" si="26"/>
        <v>0</v>
      </c>
      <c r="AG73" s="148">
        <f t="shared" si="27"/>
        <v>0</v>
      </c>
      <c r="AH73" s="154"/>
      <c r="AI73" s="154"/>
      <c r="AJ73" s="154"/>
    </row>
    <row r="74" spans="1:36" ht="14">
      <c r="A74" s="155"/>
      <c r="B74" s="134"/>
      <c r="C74" s="155"/>
      <c r="D74" s="155"/>
      <c r="E74" s="155"/>
      <c r="F74" s="155"/>
      <c r="G74" s="133"/>
      <c r="H74" s="133"/>
      <c r="I74" s="133"/>
      <c r="J74" s="156"/>
      <c r="K74" s="160"/>
      <c r="L74" s="135"/>
      <c r="M74" s="136"/>
      <c r="N74" s="137"/>
      <c r="O74" s="137"/>
      <c r="P74" s="137"/>
      <c r="Q74" s="137"/>
      <c r="R74" s="138">
        <f t="shared" si="15"/>
        <v>0</v>
      </c>
      <c r="S74" s="151"/>
      <c r="T74" s="152">
        <f t="shared" si="16"/>
        <v>0</v>
      </c>
      <c r="U74" s="141" t="str">
        <f t="shared" si="28"/>
        <v/>
      </c>
      <c r="V74" s="153" t="str">
        <f t="shared" si="29"/>
        <v/>
      </c>
      <c r="W74" s="143" t="e">
        <f t="shared" si="17"/>
        <v>#DIV/0!</v>
      </c>
      <c r="X74" s="144" t="str">
        <f t="shared" si="18"/>
        <v/>
      </c>
      <c r="Y74" s="144" t="str">
        <f t="shared" si="19"/>
        <v/>
      </c>
      <c r="Z74" s="145" t="str">
        <f t="shared" si="20"/>
        <v/>
      </c>
      <c r="AA74" s="146" t="str">
        <f t="shared" si="21"/>
        <v/>
      </c>
      <c r="AB74" s="147" t="str">
        <f t="shared" si="22"/>
        <v/>
      </c>
      <c r="AC74" s="147" t="str">
        <f t="shared" si="23"/>
        <v/>
      </c>
      <c r="AD74" s="147" t="str">
        <f t="shared" si="24"/>
        <v/>
      </c>
      <c r="AE74" s="147">
        <f t="shared" si="25"/>
        <v>0</v>
      </c>
      <c r="AF74" s="146">
        <f t="shared" si="26"/>
        <v>0</v>
      </c>
      <c r="AG74" s="148">
        <f t="shared" si="27"/>
        <v>0</v>
      </c>
      <c r="AH74" s="154"/>
      <c r="AI74" s="154"/>
      <c r="AJ74" s="154"/>
    </row>
    <row r="75" spans="1:36" ht="14">
      <c r="A75" s="155"/>
      <c r="B75" s="134"/>
      <c r="C75" s="155"/>
      <c r="D75" s="155"/>
      <c r="E75" s="155"/>
      <c r="F75" s="155"/>
      <c r="G75" s="133"/>
      <c r="H75" s="133"/>
      <c r="I75" s="133"/>
      <c r="J75" s="156"/>
      <c r="K75" s="160"/>
      <c r="L75" s="135"/>
      <c r="M75" s="136"/>
      <c r="N75" s="137"/>
      <c r="O75" s="137"/>
      <c r="P75" s="137"/>
      <c r="Q75" s="137"/>
      <c r="R75" s="138">
        <f t="shared" si="15"/>
        <v>0</v>
      </c>
      <c r="S75" s="151"/>
      <c r="T75" s="152">
        <f t="shared" si="16"/>
        <v>0</v>
      </c>
      <c r="U75" s="141" t="str">
        <f t="shared" si="28"/>
        <v/>
      </c>
      <c r="V75" s="153" t="str">
        <f t="shared" si="29"/>
        <v/>
      </c>
      <c r="W75" s="143" t="e">
        <f t="shared" si="17"/>
        <v>#DIV/0!</v>
      </c>
      <c r="X75" s="144" t="str">
        <f t="shared" si="18"/>
        <v/>
      </c>
      <c r="Y75" s="144" t="str">
        <f t="shared" si="19"/>
        <v/>
      </c>
      <c r="Z75" s="145" t="str">
        <f t="shared" si="20"/>
        <v/>
      </c>
      <c r="AA75" s="146" t="str">
        <f t="shared" si="21"/>
        <v/>
      </c>
      <c r="AB75" s="147" t="str">
        <f t="shared" si="22"/>
        <v/>
      </c>
      <c r="AC75" s="147" t="str">
        <f t="shared" si="23"/>
        <v/>
      </c>
      <c r="AD75" s="147" t="str">
        <f t="shared" si="24"/>
        <v/>
      </c>
      <c r="AE75" s="147">
        <f t="shared" si="25"/>
        <v>0</v>
      </c>
      <c r="AF75" s="146">
        <f t="shared" si="26"/>
        <v>0</v>
      </c>
      <c r="AG75" s="148">
        <f t="shared" si="27"/>
        <v>0</v>
      </c>
      <c r="AH75" s="154"/>
      <c r="AI75" s="154"/>
      <c r="AJ75" s="154"/>
    </row>
    <row r="76" spans="1:36" ht="14.5" thickBot="1">
      <c r="A76" s="155" t="s">
        <v>74</v>
      </c>
      <c r="B76" s="155"/>
      <c r="C76" s="155"/>
      <c r="D76" s="155"/>
      <c r="E76" s="155"/>
      <c r="F76" s="155"/>
      <c r="G76" s="133"/>
      <c r="H76" s="156"/>
      <c r="I76" s="156"/>
      <c r="J76" s="156"/>
      <c r="K76" s="160"/>
      <c r="L76" s="158"/>
      <c r="M76" s="159"/>
      <c r="N76" s="156"/>
      <c r="O76" s="156"/>
      <c r="P76" s="156"/>
      <c r="Q76" s="156"/>
      <c r="R76" s="155"/>
      <c r="S76" s="137"/>
      <c r="T76" s="160">
        <f>SUM(T7:T75)</f>
        <v>0</v>
      </c>
      <c r="U76" s="160"/>
      <c r="V76" s="160">
        <f t="shared" ref="V76:AF76" si="30">SUM(V7:V75)</f>
        <v>0</v>
      </c>
      <c r="W76" s="161" t="e">
        <f t="shared" si="30"/>
        <v>#DIV/0!</v>
      </c>
      <c r="X76" s="160"/>
      <c r="Y76" s="160"/>
      <c r="Z76" s="160">
        <f t="shared" si="30"/>
        <v>0</v>
      </c>
      <c r="AA76" s="160">
        <f t="shared" si="30"/>
        <v>0</v>
      </c>
      <c r="AB76" s="160"/>
      <c r="AC76" s="160"/>
      <c r="AD76" s="160"/>
      <c r="AE76" s="160"/>
      <c r="AF76" s="160">
        <f t="shared" si="30"/>
        <v>0</v>
      </c>
      <c r="AG76" s="148">
        <f t="shared" si="27"/>
        <v>0</v>
      </c>
      <c r="AH76" s="154"/>
      <c r="AI76" s="154"/>
      <c r="AJ76" s="154"/>
    </row>
    <row r="77" spans="1:36">
      <c r="A77" s="162"/>
      <c r="B77" s="162"/>
      <c r="C77" s="162"/>
      <c r="D77" s="162"/>
      <c r="E77" s="162"/>
      <c r="F77" s="162"/>
      <c r="G77" s="162"/>
      <c r="H77" s="163"/>
      <c r="I77" s="163"/>
      <c r="J77" s="163"/>
      <c r="K77" s="186"/>
      <c r="L77" s="21"/>
      <c r="M77" s="21"/>
      <c r="N77" s="163"/>
      <c r="O77" s="163"/>
      <c r="P77" s="163"/>
      <c r="Q77" s="163"/>
      <c r="R77" s="162"/>
      <c r="S77" s="163"/>
      <c r="T77" s="163"/>
      <c r="U77" s="163"/>
    </row>
    <row r="78" spans="1:36">
      <c r="A78" s="165"/>
      <c r="B78" s="165"/>
      <c r="C78" s="165"/>
      <c r="D78" s="165"/>
      <c r="E78" s="165"/>
      <c r="F78" s="165"/>
      <c r="G78" s="165"/>
      <c r="H78" s="166"/>
      <c r="I78" s="166"/>
      <c r="J78" s="166"/>
      <c r="K78" s="187"/>
      <c r="L78" s="21"/>
      <c r="M78" s="21"/>
      <c r="N78" s="166"/>
      <c r="O78" s="166"/>
      <c r="P78" s="166"/>
      <c r="Q78" s="166"/>
      <c r="R78" s="165"/>
      <c r="S78" s="166"/>
      <c r="T78" s="166"/>
      <c r="U78" s="166"/>
    </row>
    <row r="79" spans="1:36">
      <c r="A79" s="165"/>
      <c r="B79" s="165"/>
      <c r="C79" s="165"/>
      <c r="D79" s="165"/>
      <c r="E79" s="165"/>
      <c r="F79" s="165"/>
      <c r="G79" s="165"/>
      <c r="H79" s="166"/>
      <c r="I79" s="166"/>
      <c r="J79" s="166"/>
      <c r="K79" s="187"/>
      <c r="L79" s="21"/>
      <c r="M79" s="21"/>
      <c r="N79" s="166"/>
      <c r="O79" s="166"/>
      <c r="P79" s="166"/>
      <c r="Q79" s="166"/>
      <c r="R79" s="165"/>
      <c r="S79" s="166"/>
      <c r="T79" s="166"/>
      <c r="U79" s="166"/>
    </row>
    <row r="80" spans="1:36">
      <c r="A80" s="165"/>
      <c r="B80" s="165"/>
      <c r="C80" s="165"/>
      <c r="D80" s="165"/>
      <c r="E80" s="165"/>
      <c r="F80" s="165"/>
      <c r="G80" s="165"/>
      <c r="H80" s="166"/>
      <c r="I80" s="166"/>
      <c r="J80" s="166"/>
      <c r="K80" s="187"/>
      <c r="L80" s="21"/>
      <c r="M80" s="21"/>
      <c r="N80" s="166"/>
      <c r="O80" s="166"/>
      <c r="P80" s="166"/>
      <c r="Q80" s="166"/>
      <c r="R80" s="165"/>
      <c r="S80" s="166"/>
      <c r="T80" s="166"/>
      <c r="U80" s="166"/>
    </row>
    <row r="81" spans="1:21">
      <c r="A81" s="165"/>
      <c r="B81" s="165"/>
      <c r="C81" s="165"/>
      <c r="D81" s="165"/>
      <c r="E81" s="165"/>
      <c r="F81" s="165"/>
      <c r="G81" s="165"/>
      <c r="H81" s="166"/>
      <c r="I81" s="166"/>
      <c r="J81" s="166"/>
      <c r="K81" s="187"/>
      <c r="L81" s="21"/>
      <c r="M81" s="21"/>
      <c r="N81" s="166"/>
      <c r="O81" s="166"/>
      <c r="P81" s="166"/>
      <c r="Q81" s="166"/>
      <c r="R81" s="165"/>
      <c r="S81" s="166"/>
      <c r="T81" s="166"/>
      <c r="U81" s="166"/>
    </row>
    <row r="82" spans="1:21">
      <c r="A82" s="165"/>
      <c r="B82" s="165"/>
      <c r="C82" s="165"/>
      <c r="D82" s="165"/>
      <c r="E82" s="165"/>
      <c r="F82" s="165"/>
      <c r="G82" s="165"/>
      <c r="H82" s="166"/>
      <c r="I82" s="166"/>
      <c r="J82" s="166"/>
      <c r="K82" s="187"/>
      <c r="L82" s="21"/>
      <c r="M82" s="21"/>
      <c r="N82" s="166"/>
      <c r="O82" s="166"/>
      <c r="P82" s="166"/>
      <c r="Q82" s="166"/>
      <c r="R82" s="165"/>
      <c r="S82" s="166"/>
      <c r="T82" s="166"/>
      <c r="U82" s="166"/>
    </row>
    <row r="83" spans="1:21">
      <c r="A83" s="165"/>
      <c r="B83" s="165"/>
      <c r="C83" s="165"/>
      <c r="D83" s="165"/>
      <c r="E83" s="165"/>
      <c r="F83" s="165"/>
      <c r="G83" s="165"/>
      <c r="H83" s="166"/>
      <c r="I83" s="166"/>
      <c r="J83" s="166"/>
      <c r="K83" s="187"/>
      <c r="L83" s="21"/>
      <c r="M83" s="21"/>
      <c r="N83" s="166"/>
      <c r="O83" s="166"/>
      <c r="P83" s="166"/>
      <c r="Q83" s="166"/>
      <c r="R83" s="165"/>
      <c r="S83" s="166"/>
      <c r="T83" s="166"/>
      <c r="U83" s="166"/>
    </row>
    <row r="84" spans="1:21">
      <c r="A84" s="165"/>
      <c r="B84" s="165"/>
      <c r="C84" s="165"/>
      <c r="D84" s="165"/>
      <c r="E84" s="165"/>
      <c r="F84" s="165"/>
      <c r="G84" s="165"/>
      <c r="H84" s="166"/>
      <c r="I84" s="166"/>
      <c r="J84" s="166"/>
      <c r="K84" s="187"/>
      <c r="L84" s="21"/>
      <c r="M84" s="21"/>
      <c r="N84" s="166"/>
      <c r="O84" s="166"/>
      <c r="P84" s="166"/>
      <c r="Q84" s="166"/>
      <c r="R84" s="165"/>
      <c r="S84" s="166"/>
      <c r="T84" s="166"/>
      <c r="U84" s="166"/>
    </row>
    <row r="85" spans="1:21">
      <c r="A85" s="165"/>
      <c r="B85" s="165"/>
      <c r="C85" s="165"/>
      <c r="D85" s="165"/>
      <c r="E85" s="165"/>
      <c r="F85" s="165"/>
      <c r="G85" s="165"/>
      <c r="H85" s="166"/>
      <c r="I85" s="166"/>
      <c r="J85" s="166"/>
      <c r="K85" s="187"/>
      <c r="L85" s="21"/>
      <c r="M85" s="21"/>
      <c r="N85" s="166"/>
      <c r="O85" s="166"/>
      <c r="P85" s="166"/>
      <c r="Q85" s="166"/>
      <c r="R85" s="165"/>
      <c r="S85" s="166"/>
      <c r="T85" s="166"/>
      <c r="U85" s="166"/>
    </row>
    <row r="86" spans="1:21">
      <c r="A86" s="165"/>
      <c r="B86" s="165"/>
      <c r="C86" s="165"/>
      <c r="D86" s="165"/>
      <c r="E86" s="165"/>
      <c r="F86" s="165"/>
      <c r="G86" s="165"/>
      <c r="H86" s="166"/>
      <c r="I86" s="166"/>
      <c r="J86" s="166"/>
      <c r="K86" s="187"/>
      <c r="L86" s="21"/>
      <c r="M86" s="21"/>
      <c r="N86" s="166"/>
      <c r="O86" s="166"/>
      <c r="P86" s="166"/>
      <c r="Q86" s="166"/>
      <c r="R86" s="165"/>
      <c r="S86" s="166"/>
      <c r="T86" s="166"/>
      <c r="U86" s="166"/>
    </row>
    <row r="87" spans="1:21">
      <c r="A87" s="165"/>
      <c r="B87" s="165"/>
      <c r="C87" s="165"/>
      <c r="D87" s="165"/>
      <c r="E87" s="165"/>
      <c r="F87" s="165"/>
      <c r="G87" s="165"/>
      <c r="H87" s="166"/>
      <c r="I87" s="166"/>
      <c r="J87" s="166"/>
      <c r="K87" s="187"/>
      <c r="L87" s="21"/>
      <c r="M87" s="21"/>
      <c r="N87" s="166"/>
      <c r="O87" s="166"/>
      <c r="P87" s="166"/>
      <c r="Q87" s="166"/>
      <c r="R87" s="165"/>
      <c r="S87" s="166"/>
      <c r="T87" s="166"/>
      <c r="U87" s="166"/>
    </row>
    <row r="88" spans="1:21">
      <c r="A88" s="165"/>
      <c r="B88" s="165"/>
      <c r="C88" s="165"/>
      <c r="D88" s="165"/>
      <c r="E88" s="165"/>
      <c r="F88" s="165"/>
      <c r="G88" s="165"/>
      <c r="H88" s="166"/>
      <c r="I88" s="166"/>
      <c r="J88" s="166"/>
      <c r="K88" s="187"/>
      <c r="L88" s="21"/>
      <c r="M88" s="21"/>
      <c r="N88" s="166"/>
      <c r="O88" s="166"/>
      <c r="P88" s="166"/>
      <c r="Q88" s="166"/>
      <c r="R88" s="165"/>
      <c r="S88" s="166"/>
      <c r="T88" s="166"/>
      <c r="U88" s="166"/>
    </row>
    <row r="89" spans="1:21">
      <c r="A89" s="165"/>
      <c r="B89" s="165"/>
      <c r="C89" s="165"/>
      <c r="D89" s="165"/>
      <c r="E89" s="165"/>
      <c r="F89" s="165"/>
      <c r="G89" s="165"/>
      <c r="H89" s="166"/>
      <c r="I89" s="166"/>
      <c r="J89" s="166"/>
      <c r="K89" s="187"/>
      <c r="L89" s="21"/>
      <c r="M89" s="21"/>
      <c r="N89" s="166"/>
      <c r="O89" s="166"/>
      <c r="P89" s="166"/>
      <c r="Q89" s="166"/>
      <c r="R89" s="165"/>
      <c r="S89" s="166"/>
      <c r="T89" s="166"/>
      <c r="U89" s="166"/>
    </row>
    <row r="90" spans="1:21">
      <c r="A90" s="165"/>
      <c r="B90" s="165"/>
      <c r="C90" s="165"/>
      <c r="D90" s="165"/>
      <c r="E90" s="165"/>
      <c r="F90" s="165"/>
      <c r="G90" s="165"/>
      <c r="H90" s="166"/>
      <c r="I90" s="166"/>
      <c r="J90" s="166"/>
      <c r="K90" s="187"/>
      <c r="L90" s="21"/>
      <c r="M90" s="21"/>
      <c r="N90" s="166"/>
      <c r="O90" s="166"/>
      <c r="P90" s="166"/>
      <c r="Q90" s="166"/>
      <c r="R90" s="165"/>
      <c r="S90" s="167"/>
      <c r="T90" s="166"/>
      <c r="U90" s="166"/>
    </row>
    <row r="91" spans="1:21">
      <c r="A91" s="165"/>
      <c r="B91" s="165"/>
      <c r="C91" s="165"/>
      <c r="D91" s="165"/>
      <c r="E91" s="165"/>
      <c r="F91" s="165"/>
      <c r="G91" s="165"/>
      <c r="H91" s="166"/>
      <c r="I91" s="166"/>
      <c r="J91" s="166"/>
      <c r="K91" s="187"/>
      <c r="L91" s="21"/>
      <c r="M91" s="21"/>
      <c r="N91" s="166"/>
      <c r="O91" s="166"/>
      <c r="P91" s="166"/>
      <c r="Q91" s="166"/>
      <c r="R91" s="165"/>
      <c r="S91" s="167"/>
      <c r="T91" s="166"/>
      <c r="U91" s="166"/>
    </row>
    <row r="92" spans="1:21">
      <c r="A92" s="165"/>
      <c r="B92" s="165"/>
      <c r="C92" s="165"/>
      <c r="D92" s="165"/>
      <c r="E92" s="165"/>
      <c r="F92" s="165"/>
      <c r="G92" s="165"/>
      <c r="H92" s="166"/>
      <c r="I92" s="166"/>
      <c r="J92" s="166"/>
      <c r="K92" s="187"/>
      <c r="L92" s="21"/>
      <c r="M92" s="21"/>
      <c r="N92" s="166"/>
      <c r="O92" s="166"/>
      <c r="P92" s="166"/>
      <c r="Q92" s="166"/>
      <c r="R92" s="165"/>
      <c r="S92" s="167"/>
      <c r="T92" s="166"/>
      <c r="U92" s="166"/>
    </row>
    <row r="93" spans="1:21">
      <c r="A93" s="165"/>
      <c r="B93" s="165"/>
      <c r="C93" s="165"/>
      <c r="D93" s="165"/>
      <c r="E93" s="165"/>
      <c r="F93" s="165"/>
      <c r="G93" s="165"/>
      <c r="H93" s="166"/>
      <c r="I93" s="166"/>
      <c r="J93" s="166"/>
      <c r="K93" s="187"/>
      <c r="L93" s="21"/>
      <c r="M93" s="21"/>
      <c r="N93" s="166"/>
      <c r="O93" s="166"/>
      <c r="P93" s="166"/>
      <c r="Q93" s="166"/>
      <c r="R93" s="165"/>
      <c r="S93" s="167"/>
      <c r="T93" s="166"/>
      <c r="U93" s="166"/>
    </row>
    <row r="94" spans="1:21">
      <c r="A94" s="165"/>
      <c r="B94" s="165"/>
      <c r="C94" s="165"/>
      <c r="D94" s="165"/>
      <c r="E94" s="165"/>
      <c r="F94" s="165"/>
      <c r="G94" s="165"/>
      <c r="H94" s="166"/>
      <c r="I94" s="166"/>
      <c r="J94" s="166"/>
      <c r="K94" s="187"/>
      <c r="L94" s="21"/>
      <c r="M94" s="21"/>
      <c r="N94" s="166"/>
      <c r="O94" s="166"/>
      <c r="P94" s="166"/>
      <c r="Q94" s="166"/>
      <c r="R94" s="165"/>
      <c r="S94" s="167"/>
      <c r="T94" s="166"/>
      <c r="U94" s="166"/>
    </row>
    <row r="95" spans="1:21">
      <c r="A95" s="165"/>
      <c r="B95" s="165"/>
      <c r="C95" s="165"/>
      <c r="D95" s="165"/>
      <c r="E95" s="165"/>
      <c r="F95" s="165"/>
      <c r="G95" s="165"/>
      <c r="H95" s="166"/>
      <c r="I95" s="166"/>
      <c r="J95" s="166"/>
      <c r="K95" s="187"/>
      <c r="L95" s="21"/>
      <c r="M95" s="21"/>
      <c r="N95" s="166"/>
      <c r="O95" s="166"/>
      <c r="P95" s="166"/>
      <c r="Q95" s="166"/>
      <c r="R95" s="165"/>
      <c r="S95" s="167"/>
      <c r="T95" s="166"/>
      <c r="U95" s="166"/>
    </row>
    <row r="96" spans="1:21">
      <c r="A96" s="165"/>
      <c r="B96" s="165"/>
      <c r="C96" s="165"/>
      <c r="D96" s="165"/>
      <c r="E96" s="165"/>
      <c r="F96" s="165"/>
      <c r="G96" s="165"/>
      <c r="H96" s="166"/>
      <c r="I96" s="166"/>
      <c r="J96" s="166"/>
      <c r="K96" s="187"/>
      <c r="L96" s="21"/>
      <c r="M96" s="21"/>
      <c r="N96" s="166"/>
      <c r="O96" s="166"/>
      <c r="P96" s="166"/>
      <c r="Q96" s="166"/>
      <c r="R96" s="165"/>
      <c r="S96" s="167"/>
      <c r="T96" s="166"/>
      <c r="U96" s="166"/>
    </row>
    <row r="97" spans="1:21">
      <c r="A97" s="165"/>
      <c r="B97" s="165"/>
      <c r="C97" s="165"/>
      <c r="D97" s="165"/>
      <c r="E97" s="165"/>
      <c r="F97" s="165"/>
      <c r="G97" s="165"/>
      <c r="H97" s="166"/>
      <c r="I97" s="166"/>
      <c r="J97" s="166"/>
      <c r="K97" s="187"/>
      <c r="L97" s="21"/>
      <c r="M97" s="21"/>
      <c r="N97" s="166"/>
      <c r="O97" s="166"/>
      <c r="P97" s="166"/>
      <c r="Q97" s="166"/>
      <c r="R97" s="165"/>
      <c r="S97" s="167"/>
      <c r="T97" s="166"/>
      <c r="U97" s="166"/>
    </row>
    <row r="98" spans="1:21">
      <c r="A98" s="165"/>
      <c r="B98" s="165"/>
      <c r="C98" s="165"/>
      <c r="D98" s="165"/>
      <c r="E98" s="165"/>
      <c r="F98" s="165"/>
      <c r="G98" s="165"/>
      <c r="H98" s="166"/>
      <c r="I98" s="166"/>
      <c r="J98" s="166"/>
      <c r="K98" s="187"/>
      <c r="L98" s="21"/>
      <c r="M98" s="21"/>
      <c r="N98" s="166"/>
      <c r="O98" s="166"/>
      <c r="P98" s="166"/>
      <c r="Q98" s="166"/>
      <c r="R98" s="165"/>
      <c r="S98" s="167"/>
      <c r="T98" s="166"/>
      <c r="U98" s="166"/>
    </row>
    <row r="99" spans="1:21">
      <c r="A99" s="165"/>
      <c r="B99" s="165"/>
      <c r="C99" s="165"/>
      <c r="D99" s="165"/>
      <c r="E99" s="165"/>
      <c r="F99" s="165"/>
      <c r="G99" s="165"/>
      <c r="H99" s="166"/>
      <c r="I99" s="166"/>
      <c r="J99" s="166"/>
      <c r="K99" s="187"/>
      <c r="L99" s="21"/>
      <c r="M99" s="21"/>
      <c r="N99" s="166"/>
      <c r="O99" s="166"/>
      <c r="P99" s="166"/>
      <c r="Q99" s="166"/>
      <c r="R99" s="165"/>
      <c r="S99" s="167"/>
      <c r="T99" s="166"/>
      <c r="U99" s="166"/>
    </row>
    <row r="100" spans="1:21">
      <c r="A100" s="165"/>
      <c r="B100" s="165"/>
      <c r="C100" s="165"/>
      <c r="D100" s="165"/>
      <c r="E100" s="165"/>
      <c r="F100" s="165"/>
      <c r="G100" s="165"/>
      <c r="H100" s="166"/>
      <c r="I100" s="166"/>
      <c r="J100" s="166"/>
      <c r="K100" s="187"/>
      <c r="L100" s="21"/>
      <c r="M100" s="21"/>
      <c r="N100" s="166"/>
      <c r="O100" s="166"/>
      <c r="P100" s="166"/>
      <c r="Q100" s="166"/>
      <c r="R100" s="165"/>
      <c r="S100" s="166"/>
      <c r="T100" s="166"/>
      <c r="U100" s="166"/>
    </row>
    <row r="101" spans="1:21">
      <c r="A101" s="165"/>
      <c r="B101" s="165"/>
      <c r="C101" s="165"/>
      <c r="D101" s="165"/>
      <c r="E101" s="165"/>
      <c r="F101" s="165"/>
      <c r="G101" s="165"/>
      <c r="H101" s="166"/>
      <c r="I101" s="166"/>
      <c r="J101" s="166"/>
      <c r="K101" s="187"/>
      <c r="L101" s="21"/>
      <c r="M101" s="21"/>
      <c r="N101" s="166"/>
      <c r="O101" s="166"/>
      <c r="P101" s="166"/>
      <c r="Q101" s="166"/>
      <c r="R101" s="165"/>
      <c r="S101" s="166"/>
      <c r="T101" s="166"/>
      <c r="U101" s="166"/>
    </row>
    <row r="102" spans="1:21">
      <c r="A102" s="165"/>
      <c r="B102" s="165"/>
      <c r="C102" s="165"/>
      <c r="D102" s="165"/>
      <c r="E102" s="165"/>
      <c r="F102" s="165"/>
      <c r="G102" s="165"/>
      <c r="H102" s="166"/>
      <c r="I102" s="166"/>
      <c r="J102" s="166"/>
      <c r="K102" s="187"/>
      <c r="L102" s="21"/>
      <c r="M102" s="21"/>
      <c r="N102" s="166"/>
      <c r="O102" s="166"/>
      <c r="P102" s="166"/>
      <c r="Q102" s="166"/>
      <c r="R102" s="165"/>
      <c r="S102" s="166"/>
      <c r="T102" s="166"/>
      <c r="U102" s="166"/>
    </row>
    <row r="103" spans="1:21">
      <c r="A103" s="165"/>
      <c r="B103" s="165"/>
      <c r="C103" s="165"/>
      <c r="D103" s="165"/>
      <c r="E103" s="165"/>
      <c r="F103" s="165"/>
      <c r="G103" s="165"/>
      <c r="H103" s="166"/>
      <c r="I103" s="166"/>
      <c r="J103" s="166"/>
      <c r="K103" s="187"/>
      <c r="L103" s="21"/>
      <c r="M103" s="21"/>
      <c r="N103" s="166"/>
      <c r="O103" s="166"/>
      <c r="P103" s="166"/>
      <c r="Q103" s="166"/>
      <c r="R103" s="165"/>
      <c r="S103" s="166"/>
      <c r="T103" s="166"/>
      <c r="U103" s="166"/>
    </row>
    <row r="104" spans="1:21">
      <c r="A104" s="165"/>
      <c r="B104" s="165"/>
      <c r="C104" s="165"/>
      <c r="D104" s="165"/>
      <c r="E104" s="165"/>
      <c r="F104" s="165"/>
      <c r="G104" s="165"/>
      <c r="H104" s="166"/>
      <c r="I104" s="166"/>
      <c r="J104" s="166"/>
      <c r="K104" s="187"/>
      <c r="L104" s="21"/>
      <c r="M104" s="21"/>
      <c r="N104" s="166"/>
      <c r="O104" s="166"/>
      <c r="P104" s="166"/>
      <c r="Q104" s="166"/>
      <c r="R104" s="165"/>
      <c r="S104" s="166"/>
      <c r="T104" s="166"/>
      <c r="U104" s="166"/>
    </row>
    <row r="105" spans="1:21">
      <c r="A105" s="165"/>
      <c r="B105" s="165"/>
      <c r="C105" s="165"/>
      <c r="D105" s="165"/>
      <c r="E105" s="165"/>
      <c r="F105" s="165"/>
      <c r="G105" s="165"/>
      <c r="H105" s="166"/>
      <c r="I105" s="166"/>
      <c r="J105" s="166"/>
      <c r="K105" s="187"/>
      <c r="L105" s="21"/>
      <c r="M105" s="21"/>
      <c r="N105" s="166"/>
      <c r="O105" s="166"/>
      <c r="P105" s="166"/>
      <c r="Q105" s="166"/>
      <c r="R105" s="165"/>
      <c r="S105" s="166"/>
      <c r="T105" s="166"/>
      <c r="U105" s="166"/>
    </row>
    <row r="106" spans="1:21">
      <c r="A106" s="165"/>
      <c r="B106" s="165"/>
      <c r="C106" s="165"/>
      <c r="D106" s="165"/>
      <c r="E106" s="165"/>
      <c r="F106" s="165"/>
      <c r="G106" s="165"/>
      <c r="H106" s="166"/>
      <c r="I106" s="166"/>
      <c r="J106" s="166"/>
      <c r="K106" s="187"/>
      <c r="L106" s="21"/>
      <c r="M106" s="21"/>
      <c r="N106" s="166"/>
      <c r="O106" s="166"/>
      <c r="P106" s="166"/>
      <c r="Q106" s="166"/>
      <c r="R106" s="165"/>
      <c r="S106" s="166"/>
      <c r="T106" s="166"/>
      <c r="U106" s="166"/>
    </row>
    <row r="107" spans="1:21">
      <c r="A107" s="165"/>
      <c r="B107" s="165"/>
      <c r="C107" s="165"/>
      <c r="D107" s="165"/>
      <c r="E107" s="165"/>
      <c r="F107" s="165"/>
      <c r="G107" s="165"/>
      <c r="H107" s="166"/>
      <c r="I107" s="166"/>
      <c r="J107" s="166"/>
      <c r="K107" s="187"/>
      <c r="L107" s="21"/>
      <c r="M107" s="21"/>
      <c r="N107" s="166"/>
      <c r="O107" s="166"/>
      <c r="P107" s="166"/>
      <c r="Q107" s="166"/>
      <c r="R107" s="165"/>
      <c r="S107" s="166"/>
      <c r="T107" s="166"/>
      <c r="U107" s="166"/>
    </row>
    <row r="108" spans="1:21">
      <c r="A108" s="165"/>
      <c r="B108" s="165"/>
      <c r="C108" s="165"/>
      <c r="D108" s="165"/>
      <c r="E108" s="165"/>
      <c r="F108" s="165"/>
      <c r="G108" s="165"/>
      <c r="H108" s="166"/>
      <c r="I108" s="166"/>
      <c r="J108" s="166"/>
      <c r="K108" s="187"/>
      <c r="L108" s="21"/>
      <c r="M108" s="21"/>
      <c r="N108" s="166"/>
      <c r="O108" s="166"/>
      <c r="P108" s="166"/>
      <c r="Q108" s="166"/>
      <c r="R108" s="165"/>
      <c r="S108" s="166"/>
      <c r="T108" s="166"/>
      <c r="U108" s="166"/>
    </row>
    <row r="109" spans="1:21">
      <c r="A109" s="165"/>
      <c r="B109" s="165"/>
      <c r="C109" s="165"/>
      <c r="D109" s="165"/>
      <c r="E109" s="165"/>
      <c r="F109" s="165"/>
      <c r="G109" s="165"/>
      <c r="H109" s="166"/>
      <c r="I109" s="166"/>
      <c r="J109" s="166"/>
      <c r="K109" s="187"/>
      <c r="L109" s="21"/>
      <c r="M109" s="21"/>
      <c r="N109" s="166"/>
      <c r="O109" s="166"/>
      <c r="P109" s="166"/>
      <c r="Q109" s="166"/>
      <c r="R109" s="165"/>
      <c r="S109" s="166"/>
      <c r="T109" s="166"/>
      <c r="U109" s="166"/>
    </row>
    <row r="110" spans="1:21">
      <c r="A110" s="165"/>
      <c r="B110" s="165"/>
      <c r="C110" s="165"/>
      <c r="D110" s="165"/>
      <c r="E110" s="165"/>
      <c r="F110" s="165"/>
      <c r="G110" s="165"/>
      <c r="H110" s="166"/>
      <c r="I110" s="166"/>
      <c r="J110" s="166"/>
      <c r="K110" s="187"/>
      <c r="L110" s="21"/>
      <c r="M110" s="21"/>
      <c r="N110" s="166"/>
      <c r="O110" s="166"/>
      <c r="P110" s="166"/>
      <c r="Q110" s="166"/>
      <c r="R110" s="165"/>
      <c r="S110" s="166"/>
      <c r="T110" s="166"/>
      <c r="U110" s="166"/>
    </row>
    <row r="111" spans="1:21">
      <c r="A111" s="165"/>
      <c r="B111" s="165"/>
      <c r="C111" s="165"/>
      <c r="D111" s="165"/>
      <c r="E111" s="165"/>
      <c r="F111" s="165"/>
      <c r="G111" s="165"/>
      <c r="H111" s="166"/>
      <c r="I111" s="166"/>
      <c r="J111" s="166"/>
      <c r="K111" s="187"/>
      <c r="L111" s="21"/>
      <c r="M111" s="21"/>
      <c r="N111" s="166"/>
      <c r="O111" s="166"/>
      <c r="P111" s="166"/>
      <c r="Q111" s="166"/>
      <c r="R111" s="165"/>
      <c r="S111" s="166"/>
      <c r="T111" s="166"/>
      <c r="U111" s="166"/>
    </row>
    <row r="112" spans="1:21">
      <c r="A112" s="165"/>
      <c r="B112" s="165"/>
      <c r="C112" s="165"/>
      <c r="D112" s="165"/>
      <c r="E112" s="165"/>
      <c r="F112" s="165"/>
      <c r="G112" s="165"/>
      <c r="H112" s="166"/>
      <c r="I112" s="166"/>
      <c r="J112" s="166"/>
      <c r="K112" s="187"/>
      <c r="L112" s="21"/>
      <c r="M112" s="21"/>
      <c r="N112" s="166"/>
      <c r="O112" s="166"/>
      <c r="P112" s="166"/>
      <c r="Q112" s="166"/>
      <c r="R112" s="165"/>
      <c r="S112" s="166"/>
      <c r="T112" s="166"/>
      <c r="U112" s="166"/>
    </row>
    <row r="113" spans="1:21">
      <c r="A113" s="165"/>
      <c r="B113" s="165"/>
      <c r="C113" s="165"/>
      <c r="D113" s="165"/>
      <c r="E113" s="165"/>
      <c r="F113" s="165"/>
      <c r="G113" s="165"/>
      <c r="H113" s="166"/>
      <c r="I113" s="166"/>
      <c r="J113" s="166"/>
      <c r="K113" s="187"/>
      <c r="L113" s="21"/>
      <c r="M113" s="21"/>
      <c r="N113" s="166"/>
      <c r="O113" s="166"/>
      <c r="P113" s="166"/>
      <c r="Q113" s="166"/>
      <c r="R113" s="165"/>
      <c r="S113" s="166"/>
      <c r="T113" s="166"/>
      <c r="U113" s="166"/>
    </row>
    <row r="114" spans="1:21">
      <c r="A114" s="165"/>
      <c r="B114" s="165"/>
      <c r="C114" s="165"/>
      <c r="D114" s="165"/>
      <c r="E114" s="165"/>
      <c r="F114" s="165"/>
      <c r="G114" s="165"/>
      <c r="H114" s="166"/>
      <c r="I114" s="166"/>
      <c r="J114" s="166"/>
      <c r="K114" s="187"/>
      <c r="L114" s="21"/>
      <c r="M114" s="21"/>
      <c r="N114" s="166"/>
      <c r="O114" s="166"/>
      <c r="P114" s="166"/>
      <c r="Q114" s="166"/>
      <c r="R114" s="165"/>
      <c r="S114" s="166"/>
      <c r="T114" s="166"/>
      <c r="U114" s="166"/>
    </row>
    <row r="115" spans="1:21">
      <c r="A115" s="165"/>
      <c r="B115" s="165"/>
      <c r="C115" s="165"/>
      <c r="D115" s="165"/>
      <c r="E115" s="165"/>
      <c r="F115" s="165"/>
      <c r="G115" s="165"/>
      <c r="H115" s="166"/>
      <c r="I115" s="166"/>
      <c r="J115" s="166"/>
      <c r="K115" s="187"/>
      <c r="L115" s="21"/>
      <c r="M115" s="21"/>
      <c r="N115" s="166"/>
      <c r="O115" s="166"/>
      <c r="P115" s="166"/>
      <c r="Q115" s="166"/>
      <c r="R115" s="165"/>
      <c r="S115" s="166"/>
      <c r="T115" s="166"/>
      <c r="U115" s="166"/>
    </row>
    <row r="116" spans="1:21">
      <c r="A116" s="165"/>
      <c r="B116" s="165"/>
      <c r="C116" s="165"/>
      <c r="D116" s="165"/>
      <c r="E116" s="165"/>
      <c r="F116" s="165"/>
      <c r="G116" s="165"/>
      <c r="H116" s="166"/>
      <c r="I116" s="166"/>
      <c r="J116" s="166"/>
      <c r="K116" s="187"/>
      <c r="L116" s="21"/>
      <c r="M116" s="21"/>
      <c r="N116" s="166"/>
      <c r="O116" s="166"/>
      <c r="P116" s="166"/>
      <c r="Q116" s="166"/>
      <c r="R116" s="165"/>
      <c r="S116" s="166"/>
      <c r="T116" s="166"/>
      <c r="U116" s="166"/>
    </row>
    <row r="117" spans="1:21">
      <c r="A117" s="165"/>
      <c r="B117" s="165"/>
      <c r="C117" s="165"/>
      <c r="D117" s="165"/>
      <c r="E117" s="165"/>
      <c r="F117" s="165"/>
      <c r="G117" s="165"/>
      <c r="H117" s="166"/>
      <c r="I117" s="166"/>
      <c r="J117" s="166"/>
      <c r="K117" s="187"/>
      <c r="L117" s="21"/>
      <c r="M117" s="21"/>
      <c r="N117" s="166"/>
      <c r="O117" s="166"/>
      <c r="P117" s="166"/>
      <c r="Q117" s="166"/>
      <c r="R117" s="165"/>
      <c r="S117" s="166"/>
      <c r="T117" s="166"/>
      <c r="U117" s="166"/>
    </row>
    <row r="118" spans="1:21">
      <c r="A118" s="165"/>
      <c r="B118" s="165"/>
      <c r="C118" s="165"/>
      <c r="D118" s="165"/>
      <c r="E118" s="165"/>
      <c r="F118" s="165"/>
      <c r="G118" s="165"/>
      <c r="H118" s="166"/>
      <c r="I118" s="166"/>
      <c r="J118" s="166"/>
      <c r="K118" s="187"/>
      <c r="L118" s="21"/>
      <c r="M118" s="21"/>
      <c r="N118" s="166"/>
      <c r="O118" s="166"/>
      <c r="P118" s="166"/>
      <c r="Q118" s="166"/>
      <c r="R118" s="165"/>
      <c r="S118" s="166"/>
      <c r="T118" s="166"/>
      <c r="U118" s="166"/>
    </row>
    <row r="119" spans="1:21">
      <c r="A119" s="165"/>
      <c r="B119" s="165"/>
      <c r="C119" s="165"/>
      <c r="D119" s="165"/>
      <c r="E119" s="165"/>
      <c r="F119" s="165"/>
      <c r="G119" s="165"/>
      <c r="H119" s="166"/>
      <c r="I119" s="166"/>
      <c r="J119" s="166"/>
      <c r="K119" s="187"/>
      <c r="L119" s="21"/>
      <c r="M119" s="21"/>
      <c r="N119" s="166"/>
      <c r="O119" s="166"/>
      <c r="P119" s="166"/>
      <c r="Q119" s="166"/>
      <c r="R119" s="165"/>
      <c r="S119" s="166"/>
      <c r="T119" s="166"/>
      <c r="U119" s="166"/>
    </row>
    <row r="120" spans="1:21">
      <c r="A120" s="165"/>
      <c r="B120" s="165"/>
      <c r="C120" s="165"/>
      <c r="D120" s="165"/>
      <c r="E120" s="165"/>
      <c r="F120" s="165"/>
      <c r="G120" s="165"/>
      <c r="H120" s="166"/>
      <c r="I120" s="166"/>
      <c r="J120" s="166"/>
      <c r="K120" s="187"/>
      <c r="L120" s="21"/>
      <c r="M120" s="21"/>
      <c r="N120" s="166"/>
      <c r="O120" s="166"/>
      <c r="P120" s="166"/>
      <c r="Q120" s="166"/>
      <c r="R120" s="165"/>
      <c r="S120" s="166"/>
      <c r="T120" s="166"/>
      <c r="U120" s="166"/>
    </row>
    <row r="121" spans="1:21">
      <c r="A121" s="165"/>
      <c r="B121" s="165"/>
      <c r="C121" s="165"/>
      <c r="D121" s="165"/>
      <c r="E121" s="165"/>
      <c r="F121" s="165"/>
      <c r="G121" s="165"/>
      <c r="H121" s="166"/>
      <c r="I121" s="166"/>
      <c r="J121" s="166"/>
      <c r="K121" s="187"/>
      <c r="L121" s="21"/>
      <c r="M121" s="21"/>
      <c r="N121" s="166"/>
      <c r="O121" s="166"/>
      <c r="P121" s="166"/>
      <c r="Q121" s="166"/>
      <c r="R121" s="165"/>
      <c r="S121" s="166"/>
      <c r="T121" s="166"/>
      <c r="U121" s="166"/>
    </row>
    <row r="122" spans="1:21">
      <c r="A122" s="165"/>
      <c r="B122" s="165"/>
      <c r="C122" s="165"/>
      <c r="D122" s="165"/>
      <c r="E122" s="165"/>
      <c r="F122" s="165"/>
      <c r="G122" s="165"/>
      <c r="H122" s="166"/>
      <c r="I122" s="166"/>
      <c r="J122" s="166"/>
      <c r="K122" s="187"/>
      <c r="L122" s="21"/>
      <c r="M122" s="21"/>
      <c r="N122" s="166"/>
      <c r="O122" s="166"/>
      <c r="P122" s="166"/>
      <c r="Q122" s="166"/>
      <c r="R122" s="165"/>
      <c r="S122" s="166"/>
      <c r="T122" s="166"/>
      <c r="U122" s="166"/>
    </row>
    <row r="123" spans="1:21">
      <c r="A123" s="165"/>
      <c r="B123" s="165"/>
      <c r="C123" s="165"/>
      <c r="D123" s="165"/>
      <c r="E123" s="165"/>
      <c r="F123" s="165"/>
      <c r="G123" s="165"/>
      <c r="H123" s="166"/>
      <c r="I123" s="166"/>
      <c r="J123" s="166"/>
      <c r="K123" s="187"/>
      <c r="L123" s="21"/>
      <c r="M123" s="21"/>
      <c r="N123" s="166"/>
      <c r="O123" s="166"/>
      <c r="P123" s="166"/>
      <c r="Q123" s="166"/>
      <c r="R123" s="165"/>
      <c r="S123" s="166"/>
      <c r="T123" s="166"/>
      <c r="U123" s="166"/>
    </row>
    <row r="124" spans="1:21">
      <c r="A124" s="165"/>
      <c r="B124" s="165"/>
      <c r="C124" s="165"/>
      <c r="D124" s="165"/>
      <c r="E124" s="165"/>
      <c r="F124" s="165"/>
      <c r="G124" s="165"/>
      <c r="H124" s="166"/>
      <c r="I124" s="166"/>
      <c r="J124" s="166"/>
      <c r="K124" s="187"/>
      <c r="L124" s="21"/>
      <c r="M124" s="21"/>
      <c r="N124" s="166"/>
      <c r="O124" s="166"/>
      <c r="P124" s="166"/>
      <c r="Q124" s="166"/>
      <c r="R124" s="165"/>
      <c r="S124" s="166"/>
      <c r="T124" s="166"/>
      <c r="U124" s="166"/>
    </row>
    <row r="125" spans="1:21">
      <c r="A125" s="165"/>
      <c r="B125" s="165"/>
      <c r="C125" s="165"/>
      <c r="D125" s="165"/>
      <c r="E125" s="165"/>
      <c r="F125" s="165"/>
      <c r="G125" s="165"/>
      <c r="H125" s="166"/>
      <c r="I125" s="166"/>
      <c r="J125" s="166"/>
      <c r="K125" s="187"/>
      <c r="L125" s="21"/>
      <c r="M125" s="21"/>
      <c r="N125" s="166"/>
      <c r="O125" s="166"/>
      <c r="P125" s="166"/>
      <c r="Q125" s="166"/>
      <c r="R125" s="165"/>
      <c r="S125" s="166"/>
      <c r="T125" s="166"/>
      <c r="U125" s="166"/>
    </row>
    <row r="126" spans="1:21">
      <c r="A126" s="165"/>
      <c r="B126" s="165"/>
      <c r="C126" s="165"/>
      <c r="D126" s="165"/>
      <c r="E126" s="165"/>
      <c r="F126" s="165"/>
      <c r="G126" s="165"/>
      <c r="H126" s="166"/>
      <c r="I126" s="166"/>
      <c r="J126" s="166"/>
      <c r="K126" s="187"/>
      <c r="L126" s="21"/>
      <c r="M126" s="21"/>
      <c r="N126" s="166"/>
      <c r="O126" s="166"/>
      <c r="P126" s="166"/>
      <c r="Q126" s="166"/>
      <c r="R126" s="165"/>
      <c r="S126" s="166"/>
      <c r="T126" s="166"/>
      <c r="U126" s="166"/>
    </row>
    <row r="127" spans="1:21">
      <c r="A127" s="165"/>
      <c r="B127" s="165"/>
      <c r="C127" s="165"/>
      <c r="D127" s="165"/>
      <c r="E127" s="165"/>
      <c r="F127" s="165"/>
      <c r="G127" s="165"/>
      <c r="H127" s="166"/>
      <c r="I127" s="166"/>
      <c r="J127" s="166"/>
      <c r="K127" s="187"/>
      <c r="L127" s="21"/>
      <c r="M127" s="21"/>
      <c r="N127" s="166"/>
      <c r="O127" s="166"/>
      <c r="P127" s="166"/>
      <c r="Q127" s="166"/>
      <c r="R127" s="165"/>
      <c r="S127" s="166"/>
      <c r="T127" s="166"/>
      <c r="U127" s="166"/>
    </row>
    <row r="128" spans="1:21">
      <c r="A128" s="165"/>
      <c r="B128" s="165"/>
      <c r="C128" s="165"/>
      <c r="D128" s="165"/>
      <c r="E128" s="165"/>
      <c r="F128" s="165"/>
      <c r="G128" s="165"/>
      <c r="H128" s="166"/>
      <c r="I128" s="166"/>
      <c r="J128" s="166"/>
      <c r="K128" s="187"/>
      <c r="L128" s="21"/>
      <c r="M128" s="21"/>
      <c r="N128" s="166"/>
      <c r="O128" s="166"/>
      <c r="P128" s="166"/>
      <c r="Q128" s="166"/>
      <c r="R128" s="165"/>
      <c r="S128" s="166"/>
      <c r="T128" s="166"/>
      <c r="U128" s="166"/>
    </row>
    <row r="129" spans="1:21">
      <c r="A129" s="165"/>
      <c r="B129" s="165"/>
      <c r="C129" s="165"/>
      <c r="D129" s="165"/>
      <c r="E129" s="165"/>
      <c r="F129" s="165"/>
      <c r="G129" s="165"/>
      <c r="H129" s="166"/>
      <c r="I129" s="166"/>
      <c r="J129" s="166"/>
      <c r="K129" s="187"/>
      <c r="L129" s="21"/>
      <c r="M129" s="21"/>
      <c r="N129" s="166"/>
      <c r="O129" s="166"/>
      <c r="P129" s="166"/>
      <c r="Q129" s="166"/>
      <c r="R129" s="165"/>
      <c r="S129" s="166"/>
      <c r="T129" s="166"/>
      <c r="U129" s="166"/>
    </row>
    <row r="130" spans="1:21">
      <c r="A130" s="165"/>
      <c r="B130" s="165"/>
      <c r="C130" s="165"/>
      <c r="D130" s="165"/>
      <c r="E130" s="165"/>
      <c r="F130" s="165"/>
      <c r="G130" s="165"/>
      <c r="H130" s="166"/>
      <c r="I130" s="166"/>
      <c r="J130" s="166"/>
      <c r="K130" s="187"/>
      <c r="L130" s="21"/>
      <c r="M130" s="21"/>
      <c r="N130" s="166"/>
      <c r="O130" s="166"/>
      <c r="P130" s="166"/>
      <c r="Q130" s="166"/>
      <c r="R130" s="165"/>
      <c r="S130" s="166"/>
      <c r="T130" s="166"/>
      <c r="U130" s="166"/>
    </row>
    <row r="131" spans="1:21">
      <c r="A131" s="165"/>
      <c r="B131" s="165"/>
      <c r="C131" s="165"/>
      <c r="D131" s="165"/>
      <c r="E131" s="165"/>
      <c r="F131" s="165"/>
      <c r="G131" s="165"/>
      <c r="H131" s="166"/>
      <c r="I131" s="166"/>
      <c r="J131" s="166"/>
      <c r="K131" s="187"/>
      <c r="L131" s="21"/>
      <c r="M131" s="21"/>
      <c r="N131" s="166"/>
      <c r="O131" s="166"/>
      <c r="P131" s="166"/>
      <c r="Q131" s="166"/>
      <c r="R131" s="165"/>
      <c r="S131" s="166"/>
      <c r="T131" s="166"/>
      <c r="U131" s="166"/>
    </row>
    <row r="132" spans="1:21">
      <c r="A132" s="165"/>
      <c r="B132" s="165"/>
      <c r="C132" s="165"/>
      <c r="D132" s="165"/>
      <c r="E132" s="165"/>
      <c r="F132" s="165"/>
      <c r="G132" s="165"/>
      <c r="H132" s="166"/>
      <c r="I132" s="166"/>
      <c r="J132" s="166"/>
      <c r="K132" s="187"/>
      <c r="L132" s="21"/>
      <c r="M132" s="21"/>
      <c r="N132" s="166"/>
      <c r="O132" s="166"/>
      <c r="P132" s="166"/>
      <c r="Q132" s="166"/>
      <c r="R132" s="165"/>
      <c r="S132" s="166"/>
      <c r="T132" s="166"/>
      <c r="U132" s="166"/>
    </row>
    <row r="133" spans="1:21">
      <c r="A133" s="165"/>
      <c r="B133" s="165"/>
      <c r="C133" s="165"/>
      <c r="D133" s="165"/>
      <c r="E133" s="165"/>
      <c r="F133" s="165"/>
      <c r="G133" s="165"/>
      <c r="H133" s="166"/>
      <c r="I133" s="166"/>
      <c r="J133" s="166"/>
      <c r="K133" s="187"/>
      <c r="L133" s="21"/>
      <c r="M133" s="21"/>
      <c r="N133" s="166"/>
      <c r="O133" s="166"/>
      <c r="P133" s="166"/>
      <c r="Q133" s="166"/>
      <c r="R133" s="165"/>
      <c r="S133" s="166"/>
      <c r="T133" s="166"/>
      <c r="U133" s="166"/>
    </row>
    <row r="134" spans="1:21">
      <c r="B134" s="165"/>
      <c r="L134" s="21"/>
      <c r="M134" s="21"/>
    </row>
    <row r="135" spans="1:21">
      <c r="B135" s="165"/>
      <c r="L135" s="21"/>
      <c r="M135" s="21"/>
    </row>
    <row r="136" spans="1:21">
      <c r="L136" s="21"/>
      <c r="M136" s="21"/>
    </row>
    <row r="137" spans="1:21">
      <c r="L137" s="21"/>
      <c r="M137" s="21"/>
    </row>
    <row r="138" spans="1:21">
      <c r="L138" s="21"/>
      <c r="M138" s="21"/>
    </row>
    <row r="139" spans="1:21">
      <c r="L139" s="21"/>
      <c r="M139" s="21"/>
    </row>
    <row r="140" spans="1:21">
      <c r="L140" s="21"/>
      <c r="M140" s="21"/>
    </row>
    <row r="141" spans="1:21">
      <c r="L141" s="21"/>
      <c r="M141" s="21"/>
    </row>
    <row r="142" spans="1:21">
      <c r="L142" s="21"/>
      <c r="M142" s="21"/>
    </row>
    <row r="143" spans="1:21">
      <c r="L143" s="21"/>
      <c r="M143" s="21"/>
    </row>
    <row r="144" spans="1:21">
      <c r="L144" s="21"/>
      <c r="M144" s="21"/>
    </row>
    <row r="145" spans="12:13">
      <c r="L145" s="21"/>
      <c r="M145" s="21"/>
    </row>
    <row r="146" spans="12:13">
      <c r="L146" s="21"/>
      <c r="M146" s="21"/>
    </row>
    <row r="147" spans="12:13">
      <c r="L147" s="21"/>
      <c r="M147" s="21"/>
    </row>
    <row r="148" spans="12:13">
      <c r="L148" s="21"/>
      <c r="M148" s="21"/>
    </row>
    <row r="149" spans="12:13">
      <c r="L149" s="21"/>
      <c r="M149" s="21"/>
    </row>
    <row r="150" spans="12:13">
      <c r="L150" s="21"/>
      <c r="M150" s="21"/>
    </row>
    <row r="151" spans="12:13">
      <c r="L151" s="21"/>
      <c r="M151" s="21"/>
    </row>
    <row r="152" spans="12:13">
      <c r="L152" s="21"/>
      <c r="M152" s="21"/>
    </row>
    <row r="153" spans="12:13">
      <c r="L153" s="21"/>
      <c r="M153" s="21"/>
    </row>
    <row r="154" spans="12:13">
      <c r="L154" s="21"/>
      <c r="M154" s="21"/>
    </row>
    <row r="155" spans="12:13">
      <c r="L155" s="21"/>
      <c r="M155" s="21"/>
    </row>
    <row r="156" spans="12:13">
      <c r="L156" s="21"/>
      <c r="M156" s="21"/>
    </row>
    <row r="157" spans="12:13">
      <c r="L157" s="21"/>
      <c r="M157" s="21"/>
    </row>
    <row r="158" spans="12:13">
      <c r="L158" s="21"/>
      <c r="M158" s="21"/>
    </row>
    <row r="159" spans="12:13">
      <c r="L159" s="21"/>
      <c r="M159" s="21"/>
    </row>
    <row r="160" spans="12:13">
      <c r="L160" s="21"/>
      <c r="M160" s="21"/>
    </row>
    <row r="161" spans="12:13">
      <c r="L161" s="21"/>
      <c r="M161" s="21"/>
    </row>
    <row r="162" spans="12:13">
      <c r="L162" s="21"/>
      <c r="M162" s="21"/>
    </row>
    <row r="163" spans="12:13">
      <c r="L163" s="21"/>
      <c r="M163" s="21"/>
    </row>
    <row r="164" spans="12:13">
      <c r="L164" s="21"/>
      <c r="M164" s="21"/>
    </row>
    <row r="165" spans="12:13">
      <c r="L165" s="21"/>
      <c r="M165" s="21"/>
    </row>
    <row r="166" spans="12:13">
      <c r="L166" s="21"/>
      <c r="M166" s="21"/>
    </row>
    <row r="167" spans="12:13">
      <c r="L167" s="21"/>
      <c r="M167" s="21"/>
    </row>
    <row r="168" spans="12:13">
      <c r="L168" s="21"/>
      <c r="M168" s="21"/>
    </row>
    <row r="169" spans="12:13">
      <c r="L169" s="21"/>
      <c r="M169" s="21"/>
    </row>
    <row r="170" spans="12:13">
      <c r="L170" s="21"/>
      <c r="M170" s="21"/>
    </row>
    <row r="171" spans="12:13">
      <c r="L171" s="21"/>
      <c r="M171" s="21"/>
    </row>
    <row r="172" spans="12:13">
      <c r="L172" s="21"/>
      <c r="M172" s="21"/>
    </row>
    <row r="173" spans="12:13">
      <c r="L173" s="21"/>
      <c r="M173" s="21"/>
    </row>
    <row r="174" spans="12:13">
      <c r="L174" s="21"/>
      <c r="M174" s="21"/>
    </row>
    <row r="175" spans="12:13">
      <c r="L175" s="21"/>
      <c r="M175" s="21"/>
    </row>
    <row r="176" spans="12:13">
      <c r="L176" s="21"/>
      <c r="M176" s="21"/>
    </row>
    <row r="177" spans="12:13">
      <c r="L177" s="21"/>
      <c r="M177" s="21"/>
    </row>
    <row r="178" spans="12:13">
      <c r="L178" s="21"/>
      <c r="M178" s="21"/>
    </row>
    <row r="179" spans="12:13">
      <c r="L179" s="21"/>
      <c r="M179" s="21"/>
    </row>
    <row r="180" spans="12:13">
      <c r="L180" s="21"/>
      <c r="M180" s="21"/>
    </row>
    <row r="181" spans="12:13">
      <c r="L181" s="21"/>
      <c r="M181" s="21"/>
    </row>
    <row r="182" spans="12:13">
      <c r="L182" s="21"/>
      <c r="M182" s="21"/>
    </row>
    <row r="183" spans="12:13">
      <c r="L183" s="21"/>
      <c r="M183" s="21"/>
    </row>
    <row r="184" spans="12:13">
      <c r="L184" s="21"/>
      <c r="M184" s="21"/>
    </row>
    <row r="185" spans="12:13">
      <c r="L185" s="21"/>
      <c r="M185" s="21"/>
    </row>
    <row r="186" spans="12:13">
      <c r="L186" s="21"/>
      <c r="M186" s="21"/>
    </row>
    <row r="187" spans="12:13">
      <c r="L187" s="21"/>
      <c r="M187" s="21"/>
    </row>
    <row r="188" spans="12:13">
      <c r="L188" s="21"/>
      <c r="M188" s="21"/>
    </row>
    <row r="189" spans="12:13">
      <c r="L189" s="21"/>
      <c r="M189" s="21"/>
    </row>
    <row r="190" spans="12:13">
      <c r="L190" s="21"/>
      <c r="M190" s="21"/>
    </row>
    <row r="191" spans="12:13">
      <c r="L191" s="21"/>
      <c r="M191" s="21"/>
    </row>
    <row r="192" spans="12:13">
      <c r="L192" s="21"/>
      <c r="M192" s="21"/>
    </row>
    <row r="193" spans="12:13">
      <c r="L193" s="21"/>
      <c r="M193" s="21"/>
    </row>
    <row r="194" spans="12:13">
      <c r="L194" s="21"/>
      <c r="M194" s="21"/>
    </row>
    <row r="195" spans="12:13">
      <c r="L195" s="21"/>
      <c r="M195" s="21"/>
    </row>
    <row r="196" spans="12:13">
      <c r="L196" s="21"/>
      <c r="M196" s="21"/>
    </row>
    <row r="197" spans="12:13">
      <c r="L197" s="21"/>
      <c r="M197" s="21"/>
    </row>
    <row r="198" spans="12:13">
      <c r="L198" s="21"/>
      <c r="M198" s="21"/>
    </row>
    <row r="199" spans="12:13">
      <c r="L199" s="21"/>
      <c r="M199" s="21"/>
    </row>
    <row r="200" spans="12:13">
      <c r="L200" s="21"/>
      <c r="M200" s="21"/>
    </row>
    <row r="201" spans="12:13">
      <c r="L201" s="21"/>
      <c r="M201" s="21"/>
    </row>
    <row r="202" spans="12:13">
      <c r="L202" s="21"/>
      <c r="M202" s="21"/>
    </row>
    <row r="203" spans="12:13">
      <c r="L203" s="21"/>
      <c r="M203" s="21"/>
    </row>
    <row r="204" spans="12:13">
      <c r="L204" s="21"/>
      <c r="M204" s="21"/>
    </row>
    <row r="205" spans="12:13">
      <c r="L205" s="21"/>
      <c r="M205" s="21"/>
    </row>
    <row r="206" spans="12:13">
      <c r="L206" s="21"/>
      <c r="M206" s="21"/>
    </row>
    <row r="207" spans="12:13">
      <c r="L207" s="21"/>
      <c r="M207" s="21"/>
    </row>
    <row r="208" spans="12:13">
      <c r="L208" s="21"/>
      <c r="M208" s="21"/>
    </row>
    <row r="209" spans="12:13">
      <c r="L209" s="21"/>
      <c r="M209" s="21"/>
    </row>
    <row r="210" spans="12:13">
      <c r="L210" s="21"/>
      <c r="M210" s="21"/>
    </row>
    <row r="211" spans="12:13">
      <c r="L211" s="21"/>
      <c r="M211" s="21"/>
    </row>
    <row r="212" spans="12:13">
      <c r="L212" s="21"/>
      <c r="M212" s="21"/>
    </row>
    <row r="213" spans="12:13">
      <c r="L213" s="21"/>
      <c r="M213" s="21"/>
    </row>
    <row r="214" spans="12:13">
      <c r="L214" s="21"/>
      <c r="M214" s="21"/>
    </row>
    <row r="215" spans="12:13">
      <c r="L215" s="21"/>
      <c r="M215" s="21"/>
    </row>
    <row r="216" spans="12:13">
      <c r="L216" s="21"/>
      <c r="M216" s="21"/>
    </row>
    <row r="217" spans="12:13">
      <c r="L217" s="21"/>
      <c r="M217" s="21"/>
    </row>
    <row r="218" spans="12:13">
      <c r="L218" s="21"/>
      <c r="M218" s="21"/>
    </row>
    <row r="219" spans="12:13">
      <c r="L219" s="21"/>
      <c r="M219" s="21"/>
    </row>
    <row r="220" spans="12:13">
      <c r="L220" s="21"/>
      <c r="M220" s="21"/>
    </row>
    <row r="221" spans="12:13">
      <c r="L221" s="21"/>
      <c r="M221" s="21"/>
    </row>
    <row r="222" spans="12:13">
      <c r="L222" s="21"/>
      <c r="M222" s="21"/>
    </row>
    <row r="223" spans="12:13">
      <c r="L223" s="21"/>
      <c r="M223" s="21"/>
    </row>
    <row r="224" spans="12:13">
      <c r="L224" s="21"/>
      <c r="M224" s="21"/>
    </row>
    <row r="225" spans="12:13">
      <c r="L225" s="21"/>
      <c r="M225" s="21"/>
    </row>
    <row r="226" spans="12:13">
      <c r="L226" s="21"/>
      <c r="M226" s="21"/>
    </row>
    <row r="227" spans="12:13">
      <c r="L227" s="21"/>
      <c r="M227" s="21"/>
    </row>
    <row r="228" spans="12:13">
      <c r="L228" s="21"/>
      <c r="M228" s="21"/>
    </row>
    <row r="229" spans="12:13">
      <c r="L229" s="21"/>
      <c r="M229" s="21"/>
    </row>
    <row r="230" spans="12:13">
      <c r="L230" s="21"/>
      <c r="M230" s="21"/>
    </row>
    <row r="231" spans="12:13">
      <c r="L231" s="21"/>
      <c r="M231" s="21"/>
    </row>
    <row r="232" spans="12:13">
      <c r="L232" s="21"/>
      <c r="M232" s="21"/>
    </row>
    <row r="233" spans="12:13">
      <c r="L233" s="21"/>
      <c r="M233" s="21"/>
    </row>
    <row r="234" spans="12:13">
      <c r="L234" s="21"/>
      <c r="M234" s="21"/>
    </row>
    <row r="235" spans="12:13">
      <c r="L235" s="21"/>
      <c r="M235" s="21"/>
    </row>
    <row r="236" spans="12:13">
      <c r="L236" s="21"/>
      <c r="M236" s="21"/>
    </row>
    <row r="237" spans="12:13">
      <c r="L237" s="21"/>
      <c r="M237" s="21"/>
    </row>
    <row r="238" spans="12:13">
      <c r="L238" s="21"/>
      <c r="M238" s="21"/>
    </row>
    <row r="239" spans="12:13">
      <c r="L239" s="21"/>
      <c r="M239" s="21"/>
    </row>
    <row r="240" spans="12:13">
      <c r="L240" s="21"/>
      <c r="M240" s="21"/>
    </row>
    <row r="241" spans="12:13">
      <c r="L241" s="21"/>
      <c r="M241" s="21"/>
    </row>
    <row r="242" spans="12:13">
      <c r="L242" s="21"/>
      <c r="M242" s="21"/>
    </row>
    <row r="243" spans="12:13">
      <c r="L243" s="21"/>
      <c r="M243" s="21"/>
    </row>
    <row r="244" spans="12:13">
      <c r="L244" s="21"/>
      <c r="M244" s="21"/>
    </row>
    <row r="245" spans="12:13">
      <c r="L245" s="21"/>
      <c r="M245" s="21"/>
    </row>
    <row r="246" spans="12:13">
      <c r="L246" s="21"/>
      <c r="M246" s="21"/>
    </row>
    <row r="247" spans="12:13">
      <c r="L247" s="21"/>
      <c r="M247" s="21"/>
    </row>
    <row r="248" spans="12:13">
      <c r="L248" s="21"/>
      <c r="M248" s="21"/>
    </row>
    <row r="249" spans="12:13">
      <c r="L249" s="21"/>
      <c r="M249" s="21"/>
    </row>
    <row r="250" spans="12:13">
      <c r="L250" s="21"/>
      <c r="M250" s="21"/>
    </row>
    <row r="251" spans="12:13">
      <c r="L251" s="21"/>
      <c r="M251" s="21"/>
    </row>
    <row r="252" spans="12:13">
      <c r="L252" s="21"/>
      <c r="M252" s="21"/>
    </row>
    <row r="253" spans="12:13">
      <c r="L253" s="21"/>
      <c r="M253" s="21"/>
    </row>
    <row r="254" spans="12:13">
      <c r="L254" s="21"/>
      <c r="M254" s="21"/>
    </row>
    <row r="255" spans="12:13">
      <c r="L255" s="21"/>
      <c r="M255" s="21"/>
    </row>
    <row r="256" spans="12:13">
      <c r="L256" s="21"/>
      <c r="M256" s="21"/>
    </row>
    <row r="257" spans="12:13">
      <c r="L257" s="21"/>
      <c r="M257" s="21"/>
    </row>
    <row r="258" spans="12:13">
      <c r="L258" s="21"/>
      <c r="M258" s="21"/>
    </row>
    <row r="259" spans="12:13">
      <c r="L259" s="21"/>
      <c r="M259" s="21"/>
    </row>
    <row r="260" spans="12:13">
      <c r="L260" s="21"/>
      <c r="M260" s="21"/>
    </row>
    <row r="261" spans="12:13">
      <c r="L261" s="21"/>
      <c r="M261" s="21"/>
    </row>
    <row r="262" spans="12:13">
      <c r="L262" s="21"/>
      <c r="M262" s="21"/>
    </row>
    <row r="263" spans="12:13">
      <c r="L263" s="21"/>
      <c r="M263" s="21"/>
    </row>
    <row r="264" spans="12:13">
      <c r="L264" s="21"/>
      <c r="M264" s="21"/>
    </row>
    <row r="265" spans="12:13">
      <c r="L265" s="21"/>
      <c r="M265" s="21"/>
    </row>
    <row r="266" spans="12:13">
      <c r="L266" s="21"/>
      <c r="M266" s="21"/>
    </row>
    <row r="267" spans="12:13">
      <c r="L267" s="21"/>
      <c r="M267" s="21"/>
    </row>
    <row r="268" spans="12:13">
      <c r="L268" s="21"/>
      <c r="M268" s="21"/>
    </row>
    <row r="269" spans="12:13">
      <c r="L269" s="21"/>
      <c r="M269" s="21"/>
    </row>
    <row r="270" spans="12:13">
      <c r="L270" s="21"/>
      <c r="M270" s="21"/>
    </row>
    <row r="271" spans="12:13">
      <c r="L271" s="21"/>
      <c r="M271" s="21"/>
    </row>
    <row r="272" spans="12:13">
      <c r="L272" s="21"/>
      <c r="M272" s="21"/>
    </row>
    <row r="273" spans="12:13">
      <c r="L273" s="21"/>
      <c r="M273" s="21"/>
    </row>
    <row r="274" spans="12:13">
      <c r="L274" s="21"/>
      <c r="M274" s="21"/>
    </row>
    <row r="275" spans="12:13">
      <c r="L275" s="21"/>
      <c r="M275" s="21"/>
    </row>
    <row r="276" spans="12:13">
      <c r="L276" s="21"/>
      <c r="M276" s="21"/>
    </row>
    <row r="277" spans="12:13">
      <c r="L277" s="21"/>
      <c r="M277" s="21"/>
    </row>
    <row r="278" spans="12:13">
      <c r="L278" s="21"/>
      <c r="M278" s="21"/>
    </row>
    <row r="279" spans="12:13">
      <c r="L279" s="21"/>
      <c r="M279" s="21"/>
    </row>
    <row r="280" spans="12:13">
      <c r="L280" s="21"/>
      <c r="M280" s="21"/>
    </row>
    <row r="281" spans="12:13">
      <c r="L281" s="21"/>
      <c r="M281" s="21"/>
    </row>
    <row r="282" spans="12:13">
      <c r="L282" s="21"/>
      <c r="M282" s="21"/>
    </row>
    <row r="283" spans="12:13">
      <c r="L283" s="21"/>
      <c r="M283" s="21"/>
    </row>
    <row r="284" spans="12:13">
      <c r="L284" s="21"/>
      <c r="M284" s="21"/>
    </row>
    <row r="285" spans="12:13">
      <c r="L285" s="21"/>
      <c r="M285" s="21"/>
    </row>
    <row r="286" spans="12:13">
      <c r="L286" s="21"/>
      <c r="M286" s="21"/>
    </row>
    <row r="287" spans="12:13">
      <c r="L287" s="21"/>
      <c r="M287" s="21"/>
    </row>
    <row r="288" spans="12:13">
      <c r="L288" s="21"/>
      <c r="M288" s="21"/>
    </row>
    <row r="289" spans="12:13">
      <c r="L289" s="21"/>
      <c r="M289" s="21"/>
    </row>
    <row r="290" spans="12:13">
      <c r="L290" s="21"/>
      <c r="M290" s="21"/>
    </row>
    <row r="291" spans="12:13">
      <c r="L291" s="21"/>
      <c r="M291" s="21"/>
    </row>
    <row r="292" spans="12:13">
      <c r="L292" s="21"/>
      <c r="M292" s="21"/>
    </row>
    <row r="293" spans="12:13">
      <c r="L293" s="21"/>
      <c r="M293" s="21"/>
    </row>
    <row r="294" spans="12:13">
      <c r="L294" s="21"/>
      <c r="M294" s="21"/>
    </row>
    <row r="295" spans="12:13">
      <c r="L295" s="21"/>
      <c r="M295" s="21"/>
    </row>
    <row r="296" spans="12:13">
      <c r="L296" s="21"/>
      <c r="M296" s="21"/>
    </row>
    <row r="297" spans="12:13">
      <c r="L297" s="21"/>
      <c r="M297" s="21"/>
    </row>
    <row r="298" spans="12:13">
      <c r="L298" s="21"/>
      <c r="M298" s="21"/>
    </row>
    <row r="299" spans="12:13">
      <c r="L299" s="21"/>
      <c r="M299" s="21"/>
    </row>
    <row r="300" spans="12:13">
      <c r="L300" s="21"/>
      <c r="M300" s="21"/>
    </row>
    <row r="301" spans="12:13">
      <c r="L301" s="21"/>
      <c r="M301" s="21"/>
    </row>
    <row r="302" spans="12:13">
      <c r="L302" s="21"/>
      <c r="M302" s="21"/>
    </row>
    <row r="303" spans="12:13">
      <c r="L303" s="21"/>
      <c r="M303" s="21"/>
    </row>
    <row r="304" spans="12:13">
      <c r="L304" s="21"/>
      <c r="M304" s="21"/>
    </row>
    <row r="305" spans="12:13">
      <c r="L305" s="21"/>
      <c r="M305" s="21"/>
    </row>
    <row r="306" spans="12:13">
      <c r="L306" s="21"/>
      <c r="M306" s="21"/>
    </row>
    <row r="307" spans="12:13">
      <c r="L307" s="21"/>
      <c r="M307" s="21"/>
    </row>
    <row r="308" spans="12:13">
      <c r="L308" s="21"/>
      <c r="M308" s="21"/>
    </row>
    <row r="309" spans="12:13">
      <c r="L309" s="21"/>
      <c r="M309" s="21"/>
    </row>
    <row r="310" spans="12:13">
      <c r="L310" s="21"/>
      <c r="M310" s="21"/>
    </row>
    <row r="311" spans="12:13">
      <c r="L311" s="21"/>
      <c r="M311" s="21"/>
    </row>
    <row r="312" spans="12:13">
      <c r="L312" s="21"/>
      <c r="M312" s="21"/>
    </row>
    <row r="313" spans="12:13">
      <c r="L313" s="21"/>
      <c r="M313" s="21"/>
    </row>
    <row r="314" spans="12:13">
      <c r="L314" s="21"/>
      <c r="M314" s="21"/>
    </row>
    <row r="315" spans="12:13">
      <c r="L315" s="21"/>
      <c r="M315" s="21"/>
    </row>
    <row r="316" spans="12:13">
      <c r="L316" s="21"/>
      <c r="M316" s="21"/>
    </row>
    <row r="317" spans="12:13">
      <c r="L317" s="21"/>
      <c r="M317" s="21"/>
    </row>
    <row r="318" spans="12:13">
      <c r="L318" s="21"/>
      <c r="M318" s="21"/>
    </row>
    <row r="319" spans="12:13">
      <c r="L319" s="21"/>
      <c r="M319" s="21"/>
    </row>
    <row r="320" spans="12:13">
      <c r="L320" s="21"/>
      <c r="M320" s="21"/>
    </row>
    <row r="321" spans="12:13">
      <c r="L321" s="21"/>
      <c r="M321" s="21"/>
    </row>
    <row r="322" spans="12:13">
      <c r="L322" s="21"/>
      <c r="M322" s="21"/>
    </row>
    <row r="323" spans="12:13">
      <c r="L323" s="21"/>
      <c r="M323" s="21"/>
    </row>
    <row r="324" spans="12:13">
      <c r="L324" s="21"/>
      <c r="M324" s="21"/>
    </row>
    <row r="325" spans="12:13">
      <c r="L325" s="21"/>
      <c r="M325" s="21"/>
    </row>
    <row r="326" spans="12:13">
      <c r="L326" s="21"/>
      <c r="M326" s="21"/>
    </row>
    <row r="327" spans="12:13">
      <c r="L327" s="21"/>
      <c r="M327" s="21"/>
    </row>
    <row r="328" spans="12:13">
      <c r="L328" s="21"/>
      <c r="M328" s="21"/>
    </row>
    <row r="329" spans="12:13">
      <c r="L329" s="21"/>
      <c r="M329" s="21"/>
    </row>
    <row r="330" spans="12:13">
      <c r="L330" s="21"/>
      <c r="M330" s="21"/>
    </row>
    <row r="331" spans="12:13">
      <c r="L331" s="21"/>
      <c r="M331" s="21"/>
    </row>
    <row r="332" spans="12:13">
      <c r="L332" s="21"/>
      <c r="M332" s="21"/>
    </row>
    <row r="333" spans="12:13">
      <c r="L333" s="21"/>
      <c r="M333" s="21"/>
    </row>
    <row r="334" spans="12:13">
      <c r="L334" s="21"/>
      <c r="M334" s="21"/>
    </row>
    <row r="335" spans="12:13">
      <c r="L335" s="21"/>
      <c r="M335" s="21"/>
    </row>
    <row r="336" spans="12:13">
      <c r="L336" s="21"/>
      <c r="M336" s="21"/>
    </row>
    <row r="337" spans="12:13">
      <c r="L337" s="21"/>
      <c r="M337" s="21"/>
    </row>
    <row r="338" spans="12:13">
      <c r="L338" s="21"/>
      <c r="M338" s="21"/>
    </row>
    <row r="339" spans="12:13">
      <c r="L339" s="21"/>
      <c r="M339" s="21"/>
    </row>
    <row r="340" spans="12:13">
      <c r="L340" s="21"/>
      <c r="M340" s="21"/>
    </row>
    <row r="341" spans="12:13">
      <c r="L341" s="21"/>
      <c r="M341" s="21"/>
    </row>
    <row r="342" spans="12:13">
      <c r="L342" s="21"/>
      <c r="M342" s="21"/>
    </row>
    <row r="343" spans="12:13">
      <c r="L343" s="21"/>
      <c r="M343" s="21"/>
    </row>
    <row r="344" spans="12:13">
      <c r="L344" s="21"/>
      <c r="M344" s="21"/>
    </row>
    <row r="345" spans="12:13">
      <c r="L345" s="21"/>
      <c r="M345" s="21"/>
    </row>
    <row r="346" spans="12:13">
      <c r="L346" s="21"/>
      <c r="M346" s="21"/>
    </row>
    <row r="347" spans="12:13">
      <c r="L347" s="21"/>
      <c r="M347" s="21"/>
    </row>
    <row r="348" spans="12:13">
      <c r="L348" s="21"/>
      <c r="M348" s="21"/>
    </row>
    <row r="349" spans="12:13">
      <c r="L349" s="21"/>
      <c r="M349" s="21"/>
    </row>
    <row r="350" spans="12:13">
      <c r="L350" s="21"/>
      <c r="M350" s="21"/>
    </row>
    <row r="351" spans="12:13">
      <c r="L351" s="21"/>
      <c r="M351" s="21"/>
    </row>
    <row r="352" spans="12:13">
      <c r="L352" s="21"/>
      <c r="M352" s="21"/>
    </row>
    <row r="353" spans="12:13">
      <c r="L353" s="21"/>
      <c r="M353" s="21"/>
    </row>
    <row r="354" spans="12:13">
      <c r="L354" s="21"/>
      <c r="M354" s="21"/>
    </row>
    <row r="355" spans="12:13">
      <c r="L355" s="21"/>
      <c r="M355" s="21"/>
    </row>
    <row r="356" spans="12:13">
      <c r="L356" s="21"/>
      <c r="M356" s="21"/>
    </row>
    <row r="357" spans="12:13">
      <c r="L357" s="21"/>
      <c r="M357" s="21"/>
    </row>
    <row r="358" spans="12:13">
      <c r="L358" s="21"/>
      <c r="M358" s="21"/>
    </row>
    <row r="359" spans="12:13">
      <c r="L359" s="21"/>
      <c r="M359" s="21"/>
    </row>
    <row r="360" spans="12:13">
      <c r="L360" s="21"/>
      <c r="M360" s="21"/>
    </row>
    <row r="361" spans="12:13">
      <c r="L361" s="21"/>
      <c r="M361" s="21"/>
    </row>
    <row r="362" spans="12:13">
      <c r="L362" s="21"/>
      <c r="M362" s="21"/>
    </row>
    <row r="363" spans="12:13">
      <c r="L363" s="21"/>
      <c r="M363" s="21"/>
    </row>
    <row r="364" spans="12:13">
      <c r="L364" s="21"/>
      <c r="M364" s="21"/>
    </row>
    <row r="365" spans="12:13">
      <c r="L365" s="21"/>
      <c r="M365" s="21"/>
    </row>
    <row r="366" spans="12:13">
      <c r="L366" s="21"/>
      <c r="M366" s="21"/>
    </row>
    <row r="367" spans="12:13">
      <c r="L367" s="21"/>
      <c r="M367" s="21"/>
    </row>
    <row r="368" spans="12:13">
      <c r="L368" s="21"/>
      <c r="M368" s="21"/>
    </row>
    <row r="369" spans="12:13">
      <c r="L369" s="21"/>
      <c r="M369" s="21"/>
    </row>
    <row r="370" spans="12:13">
      <c r="L370" s="21"/>
      <c r="M370" s="21"/>
    </row>
    <row r="371" spans="12:13">
      <c r="L371" s="21"/>
      <c r="M371" s="21"/>
    </row>
    <row r="372" spans="12:13">
      <c r="L372" s="21"/>
      <c r="M372" s="21"/>
    </row>
    <row r="373" spans="12:13">
      <c r="L373" s="21"/>
      <c r="M373" s="21"/>
    </row>
    <row r="374" spans="12:13">
      <c r="L374" s="21"/>
      <c r="M374" s="21"/>
    </row>
    <row r="375" spans="12:13">
      <c r="L375" s="21"/>
      <c r="M375" s="21"/>
    </row>
    <row r="376" spans="12:13">
      <c r="L376" s="21"/>
      <c r="M376" s="21"/>
    </row>
    <row r="377" spans="12:13">
      <c r="L377" s="21"/>
      <c r="M377" s="21"/>
    </row>
    <row r="378" spans="12:13">
      <c r="L378" s="21"/>
      <c r="M378" s="21"/>
    </row>
    <row r="379" spans="12:13">
      <c r="L379" s="21"/>
      <c r="M379" s="21"/>
    </row>
    <row r="380" spans="12:13">
      <c r="L380" s="21"/>
      <c r="M380" s="21"/>
    </row>
    <row r="381" spans="12:13">
      <c r="L381" s="21"/>
      <c r="M381" s="21"/>
    </row>
    <row r="382" spans="12:13">
      <c r="L382" s="21"/>
      <c r="M382" s="21"/>
    </row>
    <row r="383" spans="12:13">
      <c r="L383" s="21"/>
      <c r="M383" s="21"/>
    </row>
    <row r="384" spans="12:13">
      <c r="L384" s="21"/>
      <c r="M384" s="21"/>
    </row>
    <row r="385" spans="12:13">
      <c r="L385" s="21"/>
      <c r="M385" s="21"/>
    </row>
    <row r="386" spans="12:13">
      <c r="L386" s="21"/>
      <c r="M386" s="21"/>
    </row>
    <row r="387" spans="12:13">
      <c r="L387" s="21"/>
      <c r="M387" s="21"/>
    </row>
    <row r="388" spans="12:13">
      <c r="L388" s="21"/>
      <c r="M388" s="21"/>
    </row>
    <row r="389" spans="12:13">
      <c r="L389" s="21"/>
      <c r="M389" s="21"/>
    </row>
    <row r="390" spans="12:13">
      <c r="L390" s="21"/>
      <c r="M390" s="21"/>
    </row>
    <row r="391" spans="12:13">
      <c r="L391" s="21"/>
      <c r="M391" s="21"/>
    </row>
    <row r="392" spans="12:13">
      <c r="L392" s="21"/>
      <c r="M392" s="21"/>
    </row>
    <row r="393" spans="12:13">
      <c r="L393" s="21"/>
      <c r="M393" s="21"/>
    </row>
    <row r="394" spans="12:13">
      <c r="L394" s="21"/>
      <c r="M394" s="21"/>
    </row>
    <row r="395" spans="12:13">
      <c r="L395" s="21"/>
      <c r="M395" s="21"/>
    </row>
    <row r="396" spans="12:13">
      <c r="L396" s="21"/>
      <c r="M396" s="21"/>
    </row>
    <row r="397" spans="12:13">
      <c r="L397" s="21"/>
      <c r="M397" s="21"/>
    </row>
    <row r="398" spans="12:13">
      <c r="L398" s="21"/>
      <c r="M398" s="21"/>
    </row>
    <row r="399" spans="12:13">
      <c r="L399" s="21"/>
      <c r="M399" s="21"/>
    </row>
    <row r="400" spans="12:13">
      <c r="L400" s="21"/>
      <c r="M400" s="21"/>
    </row>
    <row r="401" spans="12:13">
      <c r="L401" s="21"/>
      <c r="M401" s="21"/>
    </row>
    <row r="402" spans="12:13">
      <c r="L402" s="21"/>
      <c r="M402" s="21"/>
    </row>
    <row r="403" spans="12:13">
      <c r="L403" s="21"/>
      <c r="M403" s="21"/>
    </row>
    <row r="404" spans="12:13">
      <c r="L404" s="21"/>
      <c r="M404" s="21"/>
    </row>
    <row r="405" spans="12:13">
      <c r="L405" s="21"/>
      <c r="M405" s="21"/>
    </row>
    <row r="406" spans="12:13">
      <c r="L406" s="21"/>
      <c r="M406" s="21"/>
    </row>
    <row r="407" spans="12:13">
      <c r="L407" s="21"/>
      <c r="M407" s="21"/>
    </row>
    <row r="408" spans="12:13">
      <c r="L408" s="21"/>
      <c r="M408" s="21"/>
    </row>
    <row r="409" spans="12:13">
      <c r="L409" s="21"/>
      <c r="M409" s="21"/>
    </row>
    <row r="410" spans="12:13">
      <c r="L410" s="21"/>
      <c r="M410" s="21"/>
    </row>
    <row r="411" spans="12:13">
      <c r="L411" s="21"/>
      <c r="M411" s="21"/>
    </row>
    <row r="412" spans="12:13">
      <c r="L412" s="21"/>
      <c r="M412" s="21"/>
    </row>
    <row r="413" spans="12:13">
      <c r="L413" s="21"/>
      <c r="M413" s="21"/>
    </row>
    <row r="414" spans="12:13">
      <c r="L414" s="21"/>
      <c r="M414" s="21"/>
    </row>
    <row r="415" spans="12:13">
      <c r="L415" s="21"/>
      <c r="M415" s="21"/>
    </row>
    <row r="416" spans="12:13">
      <c r="L416" s="21"/>
      <c r="M416" s="21"/>
    </row>
    <row r="417" spans="12:13">
      <c r="L417" s="21"/>
      <c r="M417" s="21"/>
    </row>
    <row r="418" spans="12:13">
      <c r="L418" s="21"/>
      <c r="M418" s="21"/>
    </row>
    <row r="419" spans="12:13">
      <c r="L419" s="21"/>
      <c r="M419" s="21"/>
    </row>
    <row r="420" spans="12:13">
      <c r="L420" s="21"/>
      <c r="M420" s="21"/>
    </row>
    <row r="421" spans="12:13">
      <c r="L421" s="21"/>
      <c r="M421" s="21"/>
    </row>
    <row r="422" spans="12:13">
      <c r="L422" s="21"/>
      <c r="M422" s="21"/>
    </row>
    <row r="423" spans="12:13">
      <c r="L423" s="21"/>
      <c r="M423" s="21"/>
    </row>
    <row r="424" spans="12:13">
      <c r="L424" s="21"/>
      <c r="M424" s="21"/>
    </row>
    <row r="425" spans="12:13">
      <c r="L425" s="21"/>
      <c r="M425" s="21"/>
    </row>
    <row r="426" spans="12:13">
      <c r="L426" s="21"/>
      <c r="M426" s="21"/>
    </row>
    <row r="427" spans="12:13">
      <c r="L427" s="21"/>
      <c r="M427" s="21"/>
    </row>
    <row r="428" spans="12:13">
      <c r="L428" s="21"/>
      <c r="M428" s="21"/>
    </row>
    <row r="429" spans="12:13">
      <c r="L429" s="21"/>
      <c r="M429" s="21"/>
    </row>
    <row r="430" spans="12:13">
      <c r="L430" s="21"/>
      <c r="M430" s="21"/>
    </row>
    <row r="431" spans="12:13">
      <c r="L431" s="21"/>
      <c r="M431" s="21"/>
    </row>
    <row r="432" spans="12:13">
      <c r="L432" s="21"/>
      <c r="M432" s="21"/>
    </row>
    <row r="433" spans="12:13">
      <c r="L433" s="21"/>
      <c r="M433" s="21"/>
    </row>
    <row r="434" spans="12:13">
      <c r="L434" s="21"/>
      <c r="M434" s="21"/>
    </row>
    <row r="435" spans="12:13">
      <c r="L435" s="21"/>
      <c r="M435" s="21"/>
    </row>
    <row r="436" spans="12:13">
      <c r="L436" s="21"/>
      <c r="M436" s="21"/>
    </row>
    <row r="437" spans="12:13">
      <c r="L437" s="21"/>
      <c r="M437" s="21"/>
    </row>
    <row r="438" spans="12:13">
      <c r="L438" s="21"/>
      <c r="M438" s="21"/>
    </row>
    <row r="439" spans="12:13">
      <c r="L439" s="21"/>
      <c r="M439" s="21"/>
    </row>
    <row r="440" spans="12:13">
      <c r="L440" s="21"/>
      <c r="M440" s="21"/>
    </row>
    <row r="441" spans="12:13">
      <c r="L441" s="21"/>
      <c r="M441" s="21"/>
    </row>
    <row r="442" spans="12:13">
      <c r="L442" s="21"/>
      <c r="M442" s="21"/>
    </row>
    <row r="443" spans="12:13">
      <c r="L443" s="21"/>
      <c r="M443" s="21"/>
    </row>
    <row r="444" spans="12:13">
      <c r="L444" s="21"/>
      <c r="M444" s="21"/>
    </row>
    <row r="445" spans="12:13">
      <c r="L445" s="21"/>
      <c r="M445" s="21"/>
    </row>
    <row r="446" spans="12:13">
      <c r="L446" s="21"/>
      <c r="M446" s="21"/>
    </row>
    <row r="447" spans="12:13">
      <c r="L447" s="21"/>
      <c r="M447" s="21"/>
    </row>
    <row r="448" spans="12:13">
      <c r="L448" s="21"/>
      <c r="M448" s="21"/>
    </row>
    <row r="449" spans="12:13">
      <c r="L449" s="21"/>
      <c r="M449" s="21"/>
    </row>
    <row r="450" spans="12:13">
      <c r="L450" s="21"/>
      <c r="M450" s="21"/>
    </row>
    <row r="451" spans="12:13">
      <c r="L451" s="21"/>
      <c r="M451" s="21"/>
    </row>
    <row r="452" spans="12:13">
      <c r="L452" s="21"/>
      <c r="M452" s="21"/>
    </row>
    <row r="453" spans="12:13">
      <c r="L453" s="21"/>
      <c r="M453" s="21"/>
    </row>
    <row r="454" spans="12:13">
      <c r="L454" s="21"/>
      <c r="M454" s="21"/>
    </row>
    <row r="455" spans="12:13">
      <c r="L455" s="21"/>
      <c r="M455" s="21"/>
    </row>
    <row r="456" spans="12:13">
      <c r="L456" s="21"/>
      <c r="M456" s="21"/>
    </row>
    <row r="457" spans="12:13">
      <c r="L457" s="21"/>
      <c r="M457" s="21"/>
    </row>
    <row r="458" spans="12:13">
      <c r="L458" s="21"/>
      <c r="M458" s="21"/>
    </row>
    <row r="459" spans="12:13">
      <c r="L459" s="21"/>
      <c r="M459" s="21"/>
    </row>
    <row r="460" spans="12:13">
      <c r="L460" s="21"/>
      <c r="M460" s="21"/>
    </row>
    <row r="461" spans="12:13">
      <c r="L461" s="21"/>
      <c r="M461" s="21"/>
    </row>
    <row r="462" spans="12:13">
      <c r="L462" s="21"/>
      <c r="M462" s="21"/>
    </row>
    <row r="463" spans="12:13">
      <c r="L463" s="21"/>
      <c r="M463" s="21"/>
    </row>
    <row r="464" spans="12:13">
      <c r="L464" s="21"/>
      <c r="M464" s="21"/>
    </row>
    <row r="465" spans="12:13">
      <c r="L465" s="21"/>
      <c r="M465" s="21"/>
    </row>
    <row r="466" spans="12:13">
      <c r="L466" s="21"/>
      <c r="M466" s="21"/>
    </row>
    <row r="467" spans="12:13">
      <c r="L467" s="21"/>
      <c r="M467" s="21"/>
    </row>
    <row r="468" spans="12:13">
      <c r="L468" s="21"/>
      <c r="M468" s="21"/>
    </row>
    <row r="469" spans="12:13">
      <c r="L469" s="21"/>
      <c r="M469" s="21"/>
    </row>
    <row r="470" spans="12:13">
      <c r="L470" s="21"/>
      <c r="M470" s="21"/>
    </row>
    <row r="471" spans="12:13">
      <c r="L471" s="21"/>
      <c r="M471" s="21"/>
    </row>
    <row r="472" spans="12:13">
      <c r="L472" s="21"/>
      <c r="M472" s="21"/>
    </row>
    <row r="473" spans="12:13">
      <c r="L473" s="21"/>
      <c r="M473" s="21"/>
    </row>
    <row r="474" spans="12:13">
      <c r="L474" s="21"/>
      <c r="M474" s="21"/>
    </row>
    <row r="475" spans="12:13">
      <c r="L475" s="21"/>
      <c r="M475" s="21"/>
    </row>
    <row r="476" spans="12:13">
      <c r="L476" s="21"/>
      <c r="M476" s="21"/>
    </row>
    <row r="477" spans="12:13">
      <c r="L477" s="21"/>
      <c r="M477" s="21"/>
    </row>
    <row r="478" spans="12:13">
      <c r="L478" s="21"/>
      <c r="M478" s="21"/>
    </row>
    <row r="479" spans="12:13">
      <c r="L479" s="21"/>
      <c r="M479" s="21"/>
    </row>
    <row r="480" spans="12:13">
      <c r="L480" s="21"/>
      <c r="M480" s="21"/>
    </row>
    <row r="481" spans="12:13">
      <c r="L481" s="21"/>
      <c r="M481" s="21"/>
    </row>
    <row r="482" spans="12:13">
      <c r="L482" s="21"/>
      <c r="M482" s="21"/>
    </row>
    <row r="483" spans="12:13">
      <c r="L483" s="21"/>
      <c r="M483" s="21"/>
    </row>
    <row r="484" spans="12:13">
      <c r="L484" s="21"/>
      <c r="M484" s="21"/>
    </row>
    <row r="485" spans="12:13">
      <c r="L485" s="21"/>
      <c r="M485" s="21"/>
    </row>
    <row r="486" spans="12:13">
      <c r="L486" s="21"/>
      <c r="M486" s="21"/>
    </row>
    <row r="487" spans="12:13">
      <c r="L487" s="21"/>
      <c r="M487" s="21"/>
    </row>
    <row r="488" spans="12:13">
      <c r="L488" s="21"/>
      <c r="M488" s="21"/>
    </row>
    <row r="489" spans="12:13">
      <c r="L489" s="21"/>
      <c r="M489" s="21"/>
    </row>
    <row r="490" spans="12:13">
      <c r="L490" s="21"/>
      <c r="M490" s="21"/>
    </row>
    <row r="491" spans="12:13">
      <c r="L491" s="21"/>
      <c r="M491" s="21"/>
    </row>
    <row r="492" spans="12:13">
      <c r="L492" s="21"/>
      <c r="M492" s="21"/>
    </row>
    <row r="493" spans="12:13">
      <c r="L493" s="21"/>
      <c r="M493" s="21"/>
    </row>
    <row r="494" spans="12:13">
      <c r="L494" s="21"/>
      <c r="M494" s="21"/>
    </row>
    <row r="495" spans="12:13">
      <c r="L495" s="21"/>
      <c r="M495" s="21"/>
    </row>
    <row r="496" spans="12:13">
      <c r="L496" s="21"/>
      <c r="M496" s="21"/>
    </row>
    <row r="497" spans="12:13">
      <c r="L497" s="21"/>
      <c r="M497" s="21"/>
    </row>
    <row r="498" spans="12:13">
      <c r="L498" s="21"/>
      <c r="M498" s="21"/>
    </row>
    <row r="499" spans="12:13">
      <c r="L499" s="21"/>
      <c r="M499" s="21"/>
    </row>
    <row r="500" spans="12:13">
      <c r="L500" s="21"/>
      <c r="M500" s="21"/>
    </row>
    <row r="501" spans="12:13">
      <c r="L501" s="21"/>
      <c r="M501" s="21"/>
    </row>
    <row r="502" spans="12:13">
      <c r="L502" s="21"/>
      <c r="M502" s="21"/>
    </row>
    <row r="503" spans="12:13">
      <c r="L503" s="21"/>
      <c r="M503" s="21"/>
    </row>
    <row r="504" spans="12:13">
      <c r="L504" s="21"/>
      <c r="M504" s="21"/>
    </row>
    <row r="505" spans="12:13">
      <c r="L505" s="21"/>
      <c r="M505" s="21"/>
    </row>
    <row r="506" spans="12:13">
      <c r="L506" s="21"/>
      <c r="M506" s="21"/>
    </row>
    <row r="507" spans="12:13">
      <c r="L507" s="21"/>
      <c r="M507" s="21"/>
    </row>
    <row r="508" spans="12:13">
      <c r="L508" s="21"/>
      <c r="M508" s="21"/>
    </row>
    <row r="509" spans="12:13">
      <c r="L509" s="21"/>
      <c r="M509" s="21"/>
    </row>
    <row r="510" spans="12:13">
      <c r="L510" s="21"/>
      <c r="M510" s="21"/>
    </row>
    <row r="511" spans="12:13">
      <c r="L511" s="21"/>
      <c r="M511" s="21"/>
    </row>
    <row r="512" spans="12:13">
      <c r="L512" s="21"/>
      <c r="M512" s="21"/>
    </row>
    <row r="513" spans="12:13">
      <c r="L513" s="21"/>
      <c r="M513" s="21"/>
    </row>
    <row r="514" spans="12:13">
      <c r="L514" s="21"/>
      <c r="M514" s="21"/>
    </row>
    <row r="515" spans="12:13">
      <c r="L515" s="21"/>
      <c r="M515" s="21"/>
    </row>
    <row r="516" spans="12:13">
      <c r="L516" s="21"/>
      <c r="M516" s="21"/>
    </row>
    <row r="517" spans="12:13">
      <c r="L517" s="21"/>
      <c r="M517" s="21"/>
    </row>
    <row r="518" spans="12:13">
      <c r="L518" s="21"/>
      <c r="M518" s="21"/>
    </row>
    <row r="519" spans="12:13">
      <c r="L519" s="21"/>
      <c r="M519" s="21"/>
    </row>
    <row r="520" spans="12:13">
      <c r="L520" s="21"/>
      <c r="M520" s="21"/>
    </row>
    <row r="521" spans="12:13">
      <c r="L521" s="21"/>
      <c r="M521" s="21"/>
    </row>
    <row r="522" spans="12:13">
      <c r="L522" s="21"/>
      <c r="M522" s="21"/>
    </row>
    <row r="523" spans="12:13">
      <c r="L523" s="21"/>
      <c r="M523" s="21"/>
    </row>
    <row r="524" spans="12:13">
      <c r="L524" s="21"/>
      <c r="M524" s="21"/>
    </row>
    <row r="525" spans="12:13">
      <c r="L525" s="21"/>
      <c r="M525" s="21"/>
    </row>
    <row r="526" spans="12:13">
      <c r="L526" s="21"/>
      <c r="M526" s="21"/>
    </row>
    <row r="527" spans="12:13">
      <c r="L527" s="21"/>
      <c r="M527" s="21"/>
    </row>
    <row r="528" spans="12:13">
      <c r="L528" s="21"/>
      <c r="M528" s="21"/>
    </row>
    <row r="529" spans="12:13">
      <c r="L529" s="21"/>
      <c r="M529" s="21"/>
    </row>
    <row r="530" spans="12:13">
      <c r="L530" s="21"/>
      <c r="M530" s="21"/>
    </row>
    <row r="531" spans="12:13">
      <c r="L531" s="21"/>
      <c r="M531" s="21"/>
    </row>
    <row r="532" spans="12:13">
      <c r="L532" s="21"/>
      <c r="M532" s="21"/>
    </row>
    <row r="533" spans="12:13">
      <c r="L533" s="21"/>
      <c r="M533" s="21"/>
    </row>
    <row r="534" spans="12:13">
      <c r="L534" s="21"/>
      <c r="M534" s="21"/>
    </row>
    <row r="535" spans="12:13">
      <c r="L535" s="21"/>
      <c r="M535" s="21"/>
    </row>
    <row r="536" spans="12:13">
      <c r="L536" s="21"/>
      <c r="M536" s="21"/>
    </row>
    <row r="537" spans="12:13">
      <c r="L537" s="21"/>
      <c r="M537" s="21"/>
    </row>
    <row r="538" spans="12:13">
      <c r="L538" s="21"/>
      <c r="M538" s="21"/>
    </row>
    <row r="539" spans="12:13">
      <c r="L539" s="21"/>
      <c r="M539" s="21"/>
    </row>
    <row r="540" spans="12:13">
      <c r="L540" s="21"/>
      <c r="M540" s="21"/>
    </row>
    <row r="541" spans="12:13">
      <c r="L541" s="21"/>
      <c r="M541" s="21"/>
    </row>
    <row r="542" spans="12:13">
      <c r="L542" s="21"/>
      <c r="M542" s="21"/>
    </row>
    <row r="543" spans="12:13">
      <c r="L543" s="21"/>
      <c r="M543" s="21"/>
    </row>
    <row r="544" spans="12:13">
      <c r="L544" s="21"/>
      <c r="M544" s="21"/>
    </row>
    <row r="545" spans="12:13">
      <c r="L545" s="21"/>
      <c r="M545" s="21"/>
    </row>
    <row r="546" spans="12:13">
      <c r="L546" s="21"/>
      <c r="M546" s="21"/>
    </row>
    <row r="547" spans="12:13">
      <c r="L547" s="21"/>
      <c r="M547" s="21"/>
    </row>
    <row r="548" spans="12:13">
      <c r="L548" s="21"/>
      <c r="M548" s="21"/>
    </row>
    <row r="549" spans="12:13">
      <c r="L549" s="21"/>
      <c r="M549" s="21"/>
    </row>
    <row r="550" spans="12:13">
      <c r="L550" s="21"/>
      <c r="M550" s="21"/>
    </row>
    <row r="551" spans="12:13">
      <c r="L551" s="21"/>
      <c r="M551" s="21"/>
    </row>
    <row r="552" spans="12:13">
      <c r="L552" s="21"/>
      <c r="M552" s="21"/>
    </row>
    <row r="553" spans="12:13">
      <c r="L553" s="21"/>
      <c r="M553" s="21"/>
    </row>
    <row r="554" spans="12:13">
      <c r="L554" s="21"/>
      <c r="M554" s="21"/>
    </row>
    <row r="555" spans="12:13">
      <c r="L555" s="21"/>
      <c r="M555" s="21"/>
    </row>
    <row r="556" spans="12:13">
      <c r="L556" s="21"/>
      <c r="M556" s="21"/>
    </row>
    <row r="557" spans="12:13">
      <c r="L557" s="21"/>
      <c r="M557" s="21"/>
    </row>
    <row r="558" spans="12:13">
      <c r="L558" s="21"/>
      <c r="M558" s="21"/>
    </row>
    <row r="559" spans="12:13">
      <c r="L559" s="21"/>
      <c r="M559" s="21"/>
    </row>
    <row r="560" spans="12:13">
      <c r="L560" s="21"/>
      <c r="M560" s="21"/>
    </row>
    <row r="561" spans="12:13">
      <c r="L561" s="21"/>
      <c r="M561" s="21"/>
    </row>
    <row r="562" spans="12:13">
      <c r="L562" s="21"/>
      <c r="M562" s="21"/>
    </row>
    <row r="563" spans="12:13">
      <c r="L563" s="21"/>
      <c r="M563" s="21"/>
    </row>
    <row r="564" spans="12:13">
      <c r="L564" s="21"/>
      <c r="M564" s="21"/>
    </row>
    <row r="565" spans="12:13">
      <c r="L565" s="21"/>
      <c r="M565" s="21"/>
    </row>
    <row r="566" spans="12:13">
      <c r="L566" s="21"/>
      <c r="M566" s="21"/>
    </row>
    <row r="567" spans="12:13">
      <c r="L567" s="21"/>
      <c r="M567" s="21"/>
    </row>
    <row r="568" spans="12:13">
      <c r="L568" s="21"/>
      <c r="M568" s="21"/>
    </row>
    <row r="569" spans="12:13">
      <c r="L569" s="21"/>
      <c r="M569" s="21"/>
    </row>
    <row r="570" spans="12:13">
      <c r="L570" s="21"/>
      <c r="M570" s="21"/>
    </row>
    <row r="571" spans="12:13">
      <c r="L571" s="21"/>
      <c r="M571" s="21"/>
    </row>
    <row r="572" spans="12:13">
      <c r="L572" s="21"/>
      <c r="M572" s="21"/>
    </row>
    <row r="573" spans="12:13">
      <c r="L573" s="21"/>
      <c r="M573" s="21"/>
    </row>
    <row r="574" spans="12:13">
      <c r="L574" s="21"/>
      <c r="M574" s="21"/>
    </row>
    <row r="575" spans="12:13">
      <c r="L575" s="21"/>
      <c r="M575" s="21"/>
    </row>
    <row r="576" spans="12:13">
      <c r="L576" s="21"/>
      <c r="M576" s="21"/>
    </row>
    <row r="577" spans="12:13">
      <c r="L577" s="21"/>
      <c r="M577" s="21"/>
    </row>
    <row r="578" spans="12:13">
      <c r="L578" s="21"/>
      <c r="M578" s="21"/>
    </row>
    <row r="579" spans="12:13">
      <c r="L579" s="21"/>
      <c r="M579" s="21"/>
    </row>
    <row r="580" spans="12:13">
      <c r="L580" s="21"/>
      <c r="M580" s="21"/>
    </row>
    <row r="581" spans="12:13">
      <c r="L581" s="21"/>
      <c r="M581" s="21"/>
    </row>
    <row r="582" spans="12:13">
      <c r="L582" s="21"/>
      <c r="M582" s="21"/>
    </row>
    <row r="583" spans="12:13">
      <c r="L583" s="21"/>
      <c r="M583" s="21"/>
    </row>
    <row r="584" spans="12:13">
      <c r="L584" s="21"/>
      <c r="M584" s="21"/>
    </row>
    <row r="585" spans="12:13">
      <c r="L585" s="21"/>
      <c r="M585" s="21"/>
    </row>
    <row r="586" spans="12:13">
      <c r="L586" s="21"/>
      <c r="M586" s="21"/>
    </row>
    <row r="587" spans="12:13">
      <c r="L587" s="21"/>
      <c r="M587" s="21"/>
    </row>
    <row r="588" spans="12:13">
      <c r="L588" s="21"/>
      <c r="M588" s="21"/>
    </row>
    <row r="589" spans="12:13">
      <c r="L589" s="21"/>
      <c r="M589" s="21"/>
    </row>
    <row r="590" spans="12:13">
      <c r="L590" s="21"/>
      <c r="M590" s="21"/>
    </row>
    <row r="591" spans="12:13">
      <c r="L591" s="21"/>
      <c r="M591" s="21"/>
    </row>
    <row r="592" spans="12:13">
      <c r="L592" s="21"/>
      <c r="M592" s="21"/>
    </row>
    <row r="593" spans="12:13">
      <c r="L593" s="21"/>
      <c r="M593" s="21"/>
    </row>
    <row r="594" spans="12:13">
      <c r="L594" s="21"/>
      <c r="M594" s="21"/>
    </row>
    <row r="595" spans="12:13">
      <c r="L595" s="21"/>
      <c r="M595" s="21"/>
    </row>
    <row r="596" spans="12:13">
      <c r="L596" s="21"/>
      <c r="M596" s="21"/>
    </row>
    <row r="597" spans="12:13">
      <c r="L597" s="21"/>
      <c r="M597" s="21"/>
    </row>
    <row r="598" spans="12:13">
      <c r="L598" s="21"/>
      <c r="M598" s="21"/>
    </row>
    <row r="599" spans="12:13">
      <c r="L599" s="21"/>
      <c r="M599" s="21"/>
    </row>
    <row r="600" spans="12:13">
      <c r="L600" s="21"/>
      <c r="M600" s="21"/>
    </row>
    <row r="601" spans="12:13">
      <c r="L601" s="21"/>
      <c r="M601" s="21"/>
    </row>
    <row r="602" spans="12:13">
      <c r="L602" s="21"/>
      <c r="M602" s="21"/>
    </row>
    <row r="603" spans="12:13">
      <c r="L603" s="21"/>
      <c r="M603" s="21"/>
    </row>
    <row r="604" spans="12:13">
      <c r="L604" s="21"/>
      <c r="M604" s="21"/>
    </row>
    <row r="605" spans="12:13">
      <c r="L605" s="21"/>
      <c r="M605" s="21"/>
    </row>
    <row r="606" spans="12:13">
      <c r="L606" s="21"/>
      <c r="M606" s="21"/>
    </row>
    <row r="607" spans="12:13">
      <c r="L607" s="21"/>
      <c r="M607" s="21"/>
    </row>
    <row r="608" spans="12:13">
      <c r="L608" s="21"/>
      <c r="M608" s="21"/>
    </row>
    <row r="609" spans="12:13">
      <c r="L609" s="21"/>
      <c r="M609" s="21"/>
    </row>
    <row r="610" spans="12:13">
      <c r="L610" s="21"/>
      <c r="M610" s="21"/>
    </row>
    <row r="611" spans="12:13">
      <c r="L611" s="21"/>
      <c r="M611" s="21"/>
    </row>
    <row r="612" spans="12:13">
      <c r="L612" s="21"/>
      <c r="M612" s="21"/>
    </row>
    <row r="613" spans="12:13">
      <c r="L613" s="21"/>
      <c r="M613" s="21"/>
    </row>
    <row r="614" spans="12:13">
      <c r="L614" s="21"/>
      <c r="M614" s="21"/>
    </row>
    <row r="615" spans="12:13">
      <c r="L615" s="21"/>
      <c r="M615" s="21"/>
    </row>
    <row r="616" spans="12:13">
      <c r="L616" s="21"/>
      <c r="M616" s="21"/>
    </row>
    <row r="617" spans="12:13">
      <c r="L617" s="21"/>
      <c r="M617" s="21"/>
    </row>
    <row r="618" spans="12:13">
      <c r="L618" s="21"/>
      <c r="M618" s="21"/>
    </row>
    <row r="619" spans="12:13">
      <c r="L619" s="21"/>
      <c r="M619" s="21"/>
    </row>
    <row r="620" spans="12:13">
      <c r="L620" s="21"/>
      <c r="M620" s="21"/>
    </row>
    <row r="621" spans="12:13">
      <c r="L621" s="21"/>
      <c r="M621" s="21"/>
    </row>
    <row r="622" spans="12:13">
      <c r="L622" s="21"/>
      <c r="M622" s="21"/>
    </row>
    <row r="623" spans="12:13">
      <c r="L623" s="21"/>
      <c r="M623" s="21"/>
    </row>
    <row r="624" spans="12:13">
      <c r="L624" s="21"/>
      <c r="M624" s="21"/>
    </row>
    <row r="625" spans="12:13">
      <c r="L625" s="21"/>
      <c r="M625" s="21"/>
    </row>
    <row r="626" spans="12:13">
      <c r="L626" s="21"/>
      <c r="M626" s="21"/>
    </row>
    <row r="627" spans="12:13">
      <c r="L627" s="21"/>
      <c r="M627" s="21"/>
    </row>
    <row r="628" spans="12:13">
      <c r="L628" s="21"/>
      <c r="M628" s="21"/>
    </row>
    <row r="629" spans="12:13">
      <c r="L629" s="21"/>
      <c r="M629" s="21"/>
    </row>
    <row r="630" spans="12:13">
      <c r="L630" s="21"/>
      <c r="M630" s="21"/>
    </row>
    <row r="631" spans="12:13">
      <c r="L631" s="21"/>
      <c r="M631" s="21"/>
    </row>
    <row r="632" spans="12:13">
      <c r="L632" s="21"/>
      <c r="M632" s="21"/>
    </row>
    <row r="633" spans="12:13">
      <c r="L633" s="21"/>
      <c r="M633" s="21"/>
    </row>
    <row r="634" spans="12:13">
      <c r="L634" s="21"/>
      <c r="M634" s="21"/>
    </row>
    <row r="635" spans="12:13">
      <c r="L635" s="21"/>
      <c r="M635" s="21"/>
    </row>
    <row r="636" spans="12:13">
      <c r="L636" s="21"/>
      <c r="M636" s="21"/>
    </row>
    <row r="637" spans="12:13">
      <c r="L637" s="21"/>
      <c r="M637" s="21"/>
    </row>
    <row r="638" spans="12:13">
      <c r="L638" s="21"/>
      <c r="M638" s="21"/>
    </row>
    <row r="639" spans="12:13">
      <c r="L639" s="21"/>
      <c r="M639" s="21"/>
    </row>
    <row r="640" spans="12:13">
      <c r="L640" s="21"/>
      <c r="M640" s="21"/>
    </row>
    <row r="641" spans="12:13">
      <c r="L641" s="21"/>
      <c r="M641" s="21"/>
    </row>
    <row r="642" spans="12:13">
      <c r="L642" s="21"/>
      <c r="M642" s="21"/>
    </row>
    <row r="643" spans="12:13">
      <c r="L643" s="21"/>
      <c r="M643" s="21"/>
    </row>
    <row r="644" spans="12:13">
      <c r="L644" s="21"/>
      <c r="M644" s="21"/>
    </row>
    <row r="645" spans="12:13">
      <c r="L645" s="21"/>
      <c r="M645" s="21"/>
    </row>
    <row r="646" spans="12:13">
      <c r="L646" s="21"/>
      <c r="M646" s="21"/>
    </row>
    <row r="647" spans="12:13">
      <c r="L647" s="21"/>
      <c r="M647" s="21"/>
    </row>
    <row r="648" spans="12:13">
      <c r="L648" s="21"/>
      <c r="M648" s="21"/>
    </row>
    <row r="649" spans="12:13">
      <c r="L649" s="21"/>
      <c r="M649" s="21"/>
    </row>
    <row r="650" spans="12:13">
      <c r="L650" s="21"/>
      <c r="M650" s="21"/>
    </row>
    <row r="651" spans="12:13">
      <c r="L651" s="21"/>
      <c r="M651" s="21"/>
    </row>
    <row r="652" spans="12:13">
      <c r="L652" s="21"/>
      <c r="M652" s="21"/>
    </row>
    <row r="653" spans="12:13">
      <c r="L653" s="21"/>
      <c r="M653" s="21"/>
    </row>
    <row r="654" spans="12:13">
      <c r="L654" s="21"/>
      <c r="M654" s="21"/>
    </row>
    <row r="655" spans="12:13">
      <c r="L655" s="21"/>
      <c r="M655" s="21"/>
    </row>
    <row r="656" spans="12:13">
      <c r="L656" s="21"/>
      <c r="M656" s="21"/>
    </row>
    <row r="657" spans="12:13">
      <c r="L657" s="21"/>
      <c r="M657" s="21"/>
    </row>
    <row r="658" spans="12:13">
      <c r="L658" s="21"/>
      <c r="M658" s="21"/>
    </row>
    <row r="659" spans="12:13">
      <c r="L659" s="21"/>
      <c r="M659" s="21"/>
    </row>
    <row r="660" spans="12:13">
      <c r="L660" s="21"/>
      <c r="M660" s="21"/>
    </row>
    <row r="661" spans="12:13">
      <c r="L661" s="21"/>
      <c r="M661" s="21"/>
    </row>
    <row r="662" spans="12:13">
      <c r="L662" s="21"/>
      <c r="M662" s="21"/>
    </row>
    <row r="663" spans="12:13">
      <c r="L663" s="21"/>
      <c r="M663" s="21"/>
    </row>
    <row r="664" spans="12:13">
      <c r="L664" s="21"/>
      <c r="M664" s="21"/>
    </row>
    <row r="665" spans="12:13">
      <c r="L665" s="21"/>
      <c r="M665" s="21"/>
    </row>
    <row r="666" spans="12:13">
      <c r="L666" s="21"/>
      <c r="M666" s="21"/>
    </row>
    <row r="667" spans="12:13">
      <c r="L667" s="21"/>
      <c r="M667" s="21"/>
    </row>
    <row r="668" spans="12:13">
      <c r="L668" s="21"/>
      <c r="M668" s="21"/>
    </row>
    <row r="669" spans="12:13">
      <c r="L669" s="21"/>
      <c r="M669" s="21"/>
    </row>
    <row r="670" spans="12:13">
      <c r="L670" s="21"/>
      <c r="M670" s="21"/>
    </row>
    <row r="671" spans="12:13">
      <c r="L671" s="21"/>
      <c r="M671" s="21"/>
    </row>
    <row r="672" spans="12:13">
      <c r="L672" s="21"/>
      <c r="M672" s="21"/>
    </row>
    <row r="673" spans="12:13">
      <c r="L673" s="21"/>
      <c r="M673" s="21"/>
    </row>
    <row r="674" spans="12:13">
      <c r="L674" s="21"/>
      <c r="M674" s="21"/>
    </row>
    <row r="675" spans="12:13">
      <c r="L675" s="21"/>
      <c r="M675" s="21"/>
    </row>
    <row r="676" spans="12:13">
      <c r="L676" s="21"/>
      <c r="M676" s="21"/>
    </row>
    <row r="677" spans="12:13">
      <c r="L677" s="21"/>
      <c r="M677" s="21"/>
    </row>
    <row r="678" spans="12:13">
      <c r="L678" s="21"/>
      <c r="M678" s="21"/>
    </row>
    <row r="679" spans="12:13">
      <c r="L679" s="21"/>
      <c r="M679" s="21"/>
    </row>
    <row r="680" spans="12:13">
      <c r="L680" s="21"/>
      <c r="M680" s="21"/>
    </row>
    <row r="681" spans="12:13">
      <c r="L681" s="21"/>
      <c r="M681" s="21"/>
    </row>
    <row r="682" spans="12:13">
      <c r="L682" s="21"/>
      <c r="M682" s="21"/>
    </row>
    <row r="683" spans="12:13">
      <c r="L683" s="21"/>
      <c r="M683" s="21"/>
    </row>
    <row r="684" spans="12:13">
      <c r="L684" s="21"/>
      <c r="M684" s="21"/>
    </row>
    <row r="685" spans="12:13">
      <c r="L685" s="21"/>
      <c r="M685" s="21"/>
    </row>
    <row r="686" spans="12:13">
      <c r="L686" s="21"/>
      <c r="M686" s="21"/>
    </row>
    <row r="687" spans="12:13">
      <c r="L687" s="21"/>
      <c r="M687" s="21"/>
    </row>
    <row r="688" spans="12:13">
      <c r="L688" s="21"/>
      <c r="M688" s="21"/>
    </row>
    <row r="689" spans="12:13">
      <c r="L689" s="21"/>
      <c r="M689" s="21"/>
    </row>
    <row r="690" spans="12:13">
      <c r="L690" s="21"/>
      <c r="M690" s="21"/>
    </row>
    <row r="691" spans="12:13">
      <c r="L691" s="21"/>
      <c r="M691" s="21"/>
    </row>
    <row r="692" spans="12:13">
      <c r="L692" s="21"/>
      <c r="M692" s="21"/>
    </row>
    <row r="693" spans="12:13">
      <c r="L693" s="21"/>
      <c r="M693" s="21"/>
    </row>
    <row r="694" spans="12:13">
      <c r="L694" s="21"/>
      <c r="M694" s="21"/>
    </row>
    <row r="695" spans="12:13">
      <c r="L695" s="21"/>
      <c r="M695" s="21"/>
    </row>
    <row r="696" spans="12:13">
      <c r="L696" s="21"/>
      <c r="M696" s="21"/>
    </row>
    <row r="697" spans="12:13">
      <c r="L697" s="21"/>
      <c r="M697" s="21"/>
    </row>
    <row r="698" spans="12:13">
      <c r="L698" s="21"/>
      <c r="M698" s="21"/>
    </row>
    <row r="699" spans="12:13">
      <c r="L699" s="21"/>
      <c r="M699" s="21"/>
    </row>
    <row r="700" spans="12:13">
      <c r="L700" s="21"/>
      <c r="M700" s="21"/>
    </row>
    <row r="701" spans="12:13">
      <c r="L701" s="21"/>
      <c r="M701" s="21"/>
    </row>
    <row r="702" spans="12:13">
      <c r="L702" s="21"/>
      <c r="M702" s="21"/>
    </row>
    <row r="703" spans="12:13">
      <c r="L703" s="21"/>
      <c r="M703" s="21"/>
    </row>
    <row r="704" spans="12:13">
      <c r="L704" s="21"/>
      <c r="M704" s="21"/>
    </row>
    <row r="705" spans="12:13">
      <c r="L705" s="21"/>
      <c r="M705" s="21"/>
    </row>
    <row r="706" spans="12:13">
      <c r="L706" s="21"/>
      <c r="M706" s="21"/>
    </row>
    <row r="707" spans="12:13">
      <c r="L707" s="21"/>
      <c r="M707" s="21"/>
    </row>
    <row r="708" spans="12:13">
      <c r="L708" s="21"/>
      <c r="M708" s="21"/>
    </row>
    <row r="709" spans="12:13">
      <c r="L709" s="21"/>
      <c r="M709" s="21"/>
    </row>
    <row r="710" spans="12:13">
      <c r="L710" s="21"/>
      <c r="M710" s="21"/>
    </row>
    <row r="711" spans="12:13">
      <c r="L711" s="21"/>
      <c r="M711" s="21"/>
    </row>
    <row r="712" spans="12:13">
      <c r="L712" s="21"/>
      <c r="M712" s="21"/>
    </row>
    <row r="713" spans="12:13">
      <c r="L713" s="21"/>
      <c r="M713" s="21"/>
    </row>
    <row r="714" spans="12:13">
      <c r="L714" s="21"/>
      <c r="M714" s="21"/>
    </row>
    <row r="715" spans="12:13">
      <c r="L715" s="21"/>
      <c r="M715" s="21"/>
    </row>
    <row r="716" spans="12:13">
      <c r="L716" s="21"/>
      <c r="M716" s="21"/>
    </row>
    <row r="717" spans="12:13">
      <c r="L717" s="21"/>
      <c r="M717" s="21"/>
    </row>
    <row r="718" spans="12:13">
      <c r="L718" s="21"/>
      <c r="M718" s="21"/>
    </row>
    <row r="719" spans="12:13">
      <c r="L719" s="21"/>
      <c r="M719" s="21"/>
    </row>
    <row r="720" spans="12:13">
      <c r="L720" s="21"/>
      <c r="M720" s="21"/>
    </row>
    <row r="721" spans="12:13">
      <c r="L721" s="21"/>
      <c r="M721" s="21"/>
    </row>
    <row r="722" spans="12:13">
      <c r="L722" s="21"/>
      <c r="M722" s="21"/>
    </row>
    <row r="723" spans="12:13">
      <c r="L723" s="21"/>
      <c r="M723" s="21"/>
    </row>
    <row r="724" spans="12:13">
      <c r="L724" s="21"/>
      <c r="M724" s="21"/>
    </row>
    <row r="725" spans="12:13">
      <c r="L725" s="21"/>
      <c r="M725" s="21"/>
    </row>
    <row r="726" spans="12:13">
      <c r="L726" s="21"/>
      <c r="M726" s="21"/>
    </row>
    <row r="727" spans="12:13">
      <c r="L727" s="21"/>
      <c r="M727" s="21"/>
    </row>
    <row r="728" spans="12:13">
      <c r="L728" s="21"/>
      <c r="M728" s="21"/>
    </row>
    <row r="729" spans="12:13">
      <c r="L729" s="21"/>
      <c r="M729" s="21"/>
    </row>
    <row r="730" spans="12:13">
      <c r="L730" s="21"/>
      <c r="M730" s="21"/>
    </row>
    <row r="731" spans="12:13">
      <c r="L731" s="21"/>
      <c r="M731" s="21"/>
    </row>
    <row r="732" spans="12:13">
      <c r="L732" s="21"/>
      <c r="M732" s="21"/>
    </row>
    <row r="733" spans="12:13">
      <c r="L733" s="21"/>
      <c r="M733" s="21"/>
    </row>
    <row r="734" spans="12:13">
      <c r="L734" s="21"/>
      <c r="M734" s="21"/>
    </row>
    <row r="735" spans="12:13">
      <c r="L735" s="21"/>
      <c r="M735" s="21"/>
    </row>
    <row r="736" spans="12:13">
      <c r="L736" s="21"/>
      <c r="M736" s="21"/>
    </row>
    <row r="737" spans="12:13">
      <c r="L737" s="21"/>
      <c r="M737" s="21"/>
    </row>
    <row r="738" spans="12:13">
      <c r="L738" s="21"/>
      <c r="M738" s="21"/>
    </row>
    <row r="739" spans="12:13">
      <c r="L739" s="21"/>
      <c r="M739" s="21"/>
    </row>
    <row r="740" spans="12:13">
      <c r="L740" s="21"/>
      <c r="M740" s="21"/>
    </row>
    <row r="741" spans="12:13">
      <c r="L741" s="21"/>
      <c r="M741" s="21"/>
    </row>
    <row r="742" spans="12:13">
      <c r="L742" s="21"/>
      <c r="M742" s="21"/>
    </row>
    <row r="743" spans="12:13">
      <c r="L743" s="21"/>
      <c r="M743" s="21"/>
    </row>
    <row r="744" spans="12:13">
      <c r="L744" s="21"/>
      <c r="M744" s="21"/>
    </row>
    <row r="745" spans="12:13">
      <c r="L745" s="21"/>
      <c r="M745" s="21"/>
    </row>
    <row r="746" spans="12:13">
      <c r="L746" s="21"/>
      <c r="M746" s="21"/>
    </row>
    <row r="747" spans="12:13">
      <c r="L747" s="21"/>
      <c r="M747" s="21"/>
    </row>
    <row r="748" spans="12:13">
      <c r="L748" s="21"/>
      <c r="M748" s="21"/>
    </row>
    <row r="749" spans="12:13">
      <c r="L749" s="21"/>
      <c r="M749" s="21"/>
    </row>
    <row r="750" spans="12:13">
      <c r="L750" s="21"/>
      <c r="M750" s="21"/>
    </row>
    <row r="751" spans="12:13">
      <c r="L751" s="21"/>
      <c r="M751" s="21"/>
    </row>
    <row r="752" spans="12:13">
      <c r="L752" s="21"/>
      <c r="M752" s="21"/>
    </row>
    <row r="753" spans="12:13">
      <c r="L753" s="21"/>
      <c r="M753" s="21"/>
    </row>
    <row r="754" spans="12:13">
      <c r="L754" s="21"/>
      <c r="M754" s="21"/>
    </row>
    <row r="755" spans="12:13">
      <c r="L755" s="21"/>
      <c r="M755" s="21"/>
    </row>
    <row r="756" spans="12:13">
      <c r="L756" s="21"/>
      <c r="M756" s="21"/>
    </row>
    <row r="757" spans="12:13">
      <c r="L757" s="21"/>
      <c r="M757" s="21"/>
    </row>
    <row r="758" spans="12:13">
      <c r="L758" s="21"/>
      <c r="M758" s="21"/>
    </row>
    <row r="759" spans="12:13">
      <c r="L759" s="21"/>
      <c r="M759" s="21"/>
    </row>
    <row r="760" spans="12:13">
      <c r="L760" s="21"/>
      <c r="M760" s="21"/>
    </row>
    <row r="761" spans="12:13">
      <c r="L761" s="21"/>
      <c r="M761" s="21"/>
    </row>
    <row r="762" spans="12:13">
      <c r="L762" s="21"/>
      <c r="M762" s="21"/>
    </row>
    <row r="763" spans="12:13">
      <c r="L763" s="21"/>
      <c r="M763" s="21"/>
    </row>
    <row r="764" spans="12:13">
      <c r="L764" s="21"/>
      <c r="M764" s="21"/>
    </row>
    <row r="765" spans="12:13">
      <c r="L765" s="21"/>
      <c r="M765" s="21"/>
    </row>
    <row r="766" spans="12:13">
      <c r="L766" s="21"/>
      <c r="M766" s="21"/>
    </row>
    <row r="767" spans="12:13">
      <c r="L767" s="21"/>
      <c r="M767" s="21"/>
    </row>
    <row r="768" spans="12:13">
      <c r="L768" s="21"/>
      <c r="M768" s="21"/>
    </row>
    <row r="769" spans="12:13">
      <c r="L769" s="21"/>
      <c r="M769" s="21"/>
    </row>
    <row r="770" spans="12:13">
      <c r="L770" s="21"/>
      <c r="M770" s="21"/>
    </row>
    <row r="771" spans="12:13">
      <c r="L771" s="21"/>
      <c r="M771" s="21"/>
    </row>
    <row r="772" spans="12:13">
      <c r="L772" s="21"/>
      <c r="M772" s="21"/>
    </row>
    <row r="773" spans="12:13">
      <c r="L773" s="21"/>
      <c r="M773" s="21"/>
    </row>
    <row r="774" spans="12:13">
      <c r="L774" s="21"/>
      <c r="M774" s="21"/>
    </row>
    <row r="775" spans="12:13">
      <c r="L775" s="21"/>
      <c r="M775" s="21"/>
    </row>
    <row r="776" spans="12:13">
      <c r="L776" s="21"/>
      <c r="M776" s="21"/>
    </row>
    <row r="777" spans="12:13">
      <c r="L777" s="21"/>
      <c r="M777" s="21"/>
    </row>
    <row r="778" spans="12:13">
      <c r="L778" s="21"/>
      <c r="M778" s="21"/>
    </row>
    <row r="779" spans="12:13">
      <c r="L779" s="21"/>
      <c r="M779" s="21"/>
    </row>
    <row r="780" spans="12:13">
      <c r="L780" s="21"/>
      <c r="M780" s="21"/>
    </row>
    <row r="781" spans="12:13">
      <c r="L781" s="21"/>
      <c r="M781" s="21"/>
    </row>
    <row r="782" spans="12:13">
      <c r="L782" s="21"/>
      <c r="M782" s="21"/>
    </row>
    <row r="783" spans="12:13">
      <c r="L783" s="21"/>
      <c r="M783" s="21"/>
    </row>
    <row r="784" spans="12:13">
      <c r="L784" s="21"/>
      <c r="M784" s="21"/>
    </row>
    <row r="785" spans="12:13">
      <c r="L785" s="21"/>
      <c r="M785" s="21"/>
    </row>
    <row r="786" spans="12:13">
      <c r="L786" s="21"/>
      <c r="M786" s="21"/>
    </row>
    <row r="787" spans="12:13">
      <c r="L787" s="21"/>
      <c r="M787" s="21"/>
    </row>
    <row r="788" spans="12:13">
      <c r="L788" s="21"/>
      <c r="M788" s="21"/>
    </row>
    <row r="789" spans="12:13">
      <c r="L789" s="21"/>
      <c r="M789" s="21"/>
    </row>
    <row r="790" spans="12:13">
      <c r="L790" s="21"/>
      <c r="M790" s="21"/>
    </row>
    <row r="791" spans="12:13">
      <c r="L791" s="21"/>
      <c r="M791" s="21"/>
    </row>
    <row r="792" spans="12:13">
      <c r="L792" s="21"/>
      <c r="M792" s="21"/>
    </row>
    <row r="793" spans="12:13">
      <c r="L793" s="21"/>
      <c r="M793" s="21"/>
    </row>
    <row r="794" spans="12:13">
      <c r="L794" s="21"/>
      <c r="M794" s="21"/>
    </row>
    <row r="795" spans="12:13">
      <c r="L795" s="21"/>
      <c r="M795" s="21"/>
    </row>
    <row r="796" spans="12:13">
      <c r="L796" s="21"/>
      <c r="M796" s="21"/>
    </row>
    <row r="797" spans="12:13">
      <c r="L797" s="21"/>
      <c r="M797" s="21"/>
    </row>
    <row r="798" spans="12:13">
      <c r="L798" s="21"/>
      <c r="M798" s="21"/>
    </row>
    <row r="799" spans="12:13">
      <c r="L799" s="21"/>
      <c r="M799" s="21"/>
    </row>
    <row r="800" spans="12:13">
      <c r="L800" s="21"/>
      <c r="M800" s="21"/>
    </row>
    <row r="801" spans="12:13">
      <c r="L801" s="21"/>
      <c r="M801" s="21"/>
    </row>
    <row r="802" spans="12:13">
      <c r="L802" s="21"/>
      <c r="M802" s="21"/>
    </row>
    <row r="803" spans="12:13">
      <c r="L803" s="21"/>
      <c r="M803" s="21"/>
    </row>
    <row r="804" spans="12:13">
      <c r="L804" s="21"/>
      <c r="M804" s="21"/>
    </row>
    <row r="805" spans="12:13">
      <c r="L805" s="21"/>
      <c r="M805" s="21"/>
    </row>
    <row r="806" spans="12:13">
      <c r="L806" s="21"/>
      <c r="M806" s="21"/>
    </row>
    <row r="807" spans="12:13">
      <c r="L807" s="21"/>
      <c r="M807" s="21"/>
    </row>
    <row r="808" spans="12:13">
      <c r="L808" s="21"/>
      <c r="M808" s="21"/>
    </row>
    <row r="809" spans="12:13">
      <c r="L809" s="21"/>
      <c r="M809" s="21"/>
    </row>
    <row r="810" spans="12:13">
      <c r="L810" s="21"/>
      <c r="M810" s="21"/>
    </row>
    <row r="811" spans="12:13">
      <c r="L811" s="21"/>
      <c r="M811" s="21"/>
    </row>
    <row r="812" spans="12:13">
      <c r="L812" s="21"/>
      <c r="M812" s="21"/>
    </row>
    <row r="813" spans="12:13">
      <c r="L813" s="21"/>
      <c r="M813" s="21"/>
    </row>
    <row r="814" spans="12:13">
      <c r="L814" s="21"/>
      <c r="M814" s="21"/>
    </row>
    <row r="815" spans="12:13">
      <c r="L815" s="21"/>
      <c r="M815" s="21"/>
    </row>
    <row r="816" spans="12:13">
      <c r="L816" s="21"/>
      <c r="M816" s="21"/>
    </row>
    <row r="817" spans="12:13">
      <c r="L817" s="21"/>
      <c r="M817" s="21"/>
    </row>
    <row r="818" spans="12:13">
      <c r="L818" s="21"/>
      <c r="M818" s="21"/>
    </row>
    <row r="819" spans="12:13">
      <c r="L819" s="21"/>
      <c r="M819" s="21"/>
    </row>
    <row r="820" spans="12:13">
      <c r="L820" s="21"/>
      <c r="M820" s="21"/>
    </row>
    <row r="821" spans="12:13">
      <c r="L821" s="21"/>
      <c r="M821" s="21"/>
    </row>
    <row r="822" spans="12:13">
      <c r="L822" s="21"/>
      <c r="M822" s="21"/>
    </row>
    <row r="823" spans="12:13">
      <c r="L823" s="21"/>
      <c r="M823" s="21"/>
    </row>
    <row r="824" spans="12:13">
      <c r="L824" s="21"/>
      <c r="M824" s="21"/>
    </row>
    <row r="825" spans="12:13">
      <c r="L825" s="21"/>
      <c r="M825" s="21"/>
    </row>
    <row r="826" spans="12:13">
      <c r="L826" s="21"/>
      <c r="M826" s="21"/>
    </row>
    <row r="827" spans="12:13">
      <c r="L827" s="21"/>
      <c r="M827" s="21"/>
    </row>
    <row r="828" spans="12:13">
      <c r="L828" s="21"/>
      <c r="M828" s="21"/>
    </row>
    <row r="829" spans="12:13">
      <c r="L829" s="21"/>
      <c r="M829" s="21"/>
    </row>
    <row r="830" spans="12:13">
      <c r="L830" s="21"/>
      <c r="M830" s="21"/>
    </row>
    <row r="831" spans="12:13">
      <c r="L831" s="21"/>
      <c r="M831" s="21"/>
    </row>
    <row r="832" spans="12:13">
      <c r="L832" s="21"/>
      <c r="M832" s="21"/>
    </row>
    <row r="833" spans="12:13">
      <c r="L833" s="21"/>
      <c r="M833" s="21"/>
    </row>
    <row r="834" spans="12:13">
      <c r="L834" s="21"/>
      <c r="M834" s="21"/>
    </row>
    <row r="835" spans="12:13">
      <c r="L835" s="21"/>
      <c r="M835" s="21"/>
    </row>
    <row r="836" spans="12:13">
      <c r="L836" s="21"/>
      <c r="M836" s="21"/>
    </row>
    <row r="837" spans="12:13">
      <c r="L837" s="21"/>
      <c r="M837" s="21"/>
    </row>
    <row r="838" spans="12:13">
      <c r="L838" s="21"/>
      <c r="M838" s="21"/>
    </row>
    <row r="839" spans="12:13">
      <c r="L839" s="21"/>
      <c r="M839" s="21"/>
    </row>
    <row r="840" spans="12:13">
      <c r="L840" s="21"/>
      <c r="M840" s="21"/>
    </row>
    <row r="841" spans="12:13">
      <c r="L841" s="21"/>
      <c r="M841" s="21"/>
    </row>
    <row r="842" spans="12:13">
      <c r="L842" s="21"/>
      <c r="M842" s="21"/>
    </row>
    <row r="843" spans="12:13">
      <c r="L843" s="21"/>
      <c r="M843" s="21"/>
    </row>
    <row r="844" spans="12:13">
      <c r="L844" s="21"/>
      <c r="M844" s="21"/>
    </row>
    <row r="845" spans="12:13">
      <c r="L845" s="21"/>
      <c r="M845" s="21"/>
    </row>
    <row r="846" spans="12:13">
      <c r="L846" s="21"/>
      <c r="M846" s="21"/>
    </row>
    <row r="847" spans="12:13">
      <c r="L847" s="21"/>
      <c r="M847" s="21"/>
    </row>
    <row r="848" spans="12:13">
      <c r="L848" s="21"/>
      <c r="M848" s="21"/>
    </row>
    <row r="849" spans="12:13">
      <c r="L849" s="21"/>
      <c r="M849" s="21"/>
    </row>
    <row r="850" spans="12:13">
      <c r="L850" s="21"/>
      <c r="M850" s="21"/>
    </row>
    <row r="851" spans="12:13">
      <c r="L851" s="21"/>
      <c r="M851" s="21"/>
    </row>
    <row r="852" spans="12:13">
      <c r="L852" s="21"/>
      <c r="M852" s="21"/>
    </row>
    <row r="853" spans="12:13">
      <c r="L853" s="21"/>
      <c r="M853" s="21"/>
    </row>
    <row r="854" spans="12:13">
      <c r="L854" s="21"/>
      <c r="M854" s="21"/>
    </row>
    <row r="855" spans="12:13">
      <c r="L855" s="21"/>
      <c r="M855" s="21"/>
    </row>
    <row r="856" spans="12:13">
      <c r="L856" s="21"/>
      <c r="M856" s="21"/>
    </row>
    <row r="857" spans="12:13">
      <c r="L857" s="21"/>
      <c r="M857" s="21"/>
    </row>
    <row r="858" spans="12:13">
      <c r="L858" s="21"/>
      <c r="M858" s="21"/>
    </row>
    <row r="859" spans="12:13">
      <c r="L859" s="21"/>
      <c r="M859" s="21"/>
    </row>
    <row r="860" spans="12:13">
      <c r="L860" s="21"/>
      <c r="M860" s="21"/>
    </row>
    <row r="861" spans="12:13">
      <c r="L861" s="21"/>
      <c r="M861" s="21"/>
    </row>
    <row r="862" spans="12:13">
      <c r="L862" s="21"/>
      <c r="M862" s="21"/>
    </row>
    <row r="863" spans="12:13">
      <c r="L863" s="21"/>
      <c r="M863" s="21"/>
    </row>
    <row r="864" spans="12:13">
      <c r="L864" s="21"/>
      <c r="M864" s="21"/>
    </row>
    <row r="865" spans="12:13">
      <c r="L865" s="21"/>
      <c r="M865" s="21"/>
    </row>
    <row r="866" spans="12:13">
      <c r="L866" s="21"/>
      <c r="M866" s="21"/>
    </row>
    <row r="867" spans="12:13">
      <c r="L867" s="21"/>
      <c r="M867" s="21"/>
    </row>
    <row r="868" spans="12:13">
      <c r="L868" s="21"/>
      <c r="M868" s="21"/>
    </row>
    <row r="869" spans="12:13">
      <c r="L869" s="21"/>
      <c r="M869" s="21"/>
    </row>
    <row r="870" spans="12:13">
      <c r="L870" s="21"/>
      <c r="M870" s="21"/>
    </row>
    <row r="871" spans="12:13">
      <c r="L871" s="21"/>
      <c r="M871" s="21"/>
    </row>
    <row r="872" spans="12:13">
      <c r="L872" s="21"/>
      <c r="M872" s="21"/>
    </row>
    <row r="873" spans="12:13">
      <c r="L873" s="21"/>
      <c r="M873" s="21"/>
    </row>
    <row r="874" spans="12:13">
      <c r="L874" s="21"/>
      <c r="M874" s="21"/>
    </row>
    <row r="875" spans="12:13">
      <c r="L875" s="21"/>
      <c r="M875" s="21"/>
    </row>
    <row r="876" spans="12:13">
      <c r="L876" s="21"/>
      <c r="M876" s="21"/>
    </row>
    <row r="877" spans="12:13">
      <c r="L877" s="21"/>
      <c r="M877" s="21"/>
    </row>
    <row r="878" spans="12:13">
      <c r="L878" s="21"/>
      <c r="M878" s="21"/>
    </row>
    <row r="879" spans="12:13">
      <c r="L879" s="21"/>
      <c r="M879" s="21"/>
    </row>
    <row r="880" spans="12:13">
      <c r="L880" s="21"/>
      <c r="M880" s="21"/>
    </row>
    <row r="881" spans="12:13">
      <c r="L881" s="21"/>
      <c r="M881" s="21"/>
    </row>
    <row r="882" spans="12:13">
      <c r="L882" s="21"/>
      <c r="M882" s="21"/>
    </row>
    <row r="883" spans="12:13">
      <c r="L883" s="21"/>
      <c r="M883" s="21"/>
    </row>
    <row r="884" spans="12:13">
      <c r="L884" s="21"/>
      <c r="M884" s="21"/>
    </row>
    <row r="885" spans="12:13">
      <c r="L885" s="21"/>
      <c r="M885" s="21"/>
    </row>
    <row r="886" spans="12:13">
      <c r="L886" s="21"/>
      <c r="M886" s="21"/>
    </row>
    <row r="887" spans="12:13">
      <c r="L887" s="21"/>
      <c r="M887" s="21"/>
    </row>
    <row r="888" spans="12:13">
      <c r="L888" s="21"/>
      <c r="M888" s="21"/>
    </row>
    <row r="889" spans="12:13">
      <c r="L889" s="21"/>
      <c r="M889" s="21"/>
    </row>
    <row r="890" spans="12:13">
      <c r="L890" s="21"/>
      <c r="M890" s="21"/>
    </row>
    <row r="891" spans="12:13">
      <c r="L891" s="21"/>
      <c r="M891" s="21"/>
    </row>
    <row r="892" spans="12:13">
      <c r="L892" s="21"/>
      <c r="M892" s="21"/>
    </row>
    <row r="893" spans="12:13">
      <c r="L893" s="21"/>
      <c r="M893" s="21"/>
    </row>
    <row r="894" spans="12:13">
      <c r="L894" s="21"/>
      <c r="M894" s="21"/>
    </row>
    <row r="895" spans="12:13">
      <c r="L895" s="21"/>
      <c r="M895" s="21"/>
    </row>
    <row r="896" spans="12:13">
      <c r="L896" s="21"/>
      <c r="M896" s="21"/>
    </row>
    <row r="897" spans="12:13">
      <c r="L897" s="21"/>
      <c r="M897" s="21"/>
    </row>
    <row r="898" spans="12:13">
      <c r="L898" s="21"/>
      <c r="M898" s="21"/>
    </row>
    <row r="899" spans="12:13">
      <c r="L899" s="21"/>
      <c r="M899" s="21"/>
    </row>
    <row r="900" spans="12:13">
      <c r="L900" s="21"/>
      <c r="M900" s="21"/>
    </row>
    <row r="901" spans="12:13">
      <c r="L901" s="21"/>
      <c r="M901" s="21"/>
    </row>
    <row r="902" spans="12:13">
      <c r="L902" s="21"/>
      <c r="M902" s="21"/>
    </row>
    <row r="903" spans="12:13">
      <c r="L903" s="21"/>
      <c r="M903" s="21"/>
    </row>
    <row r="904" spans="12:13">
      <c r="L904" s="21"/>
      <c r="M904" s="21"/>
    </row>
    <row r="905" spans="12:13">
      <c r="L905" s="21"/>
      <c r="M905" s="21"/>
    </row>
    <row r="906" spans="12:13">
      <c r="L906" s="21"/>
      <c r="M906" s="21"/>
    </row>
    <row r="907" spans="12:13">
      <c r="L907" s="21"/>
      <c r="M907" s="21"/>
    </row>
    <row r="908" spans="12:13">
      <c r="L908" s="21"/>
      <c r="M908" s="21"/>
    </row>
    <row r="909" spans="12:13">
      <c r="L909" s="21"/>
      <c r="M909" s="21"/>
    </row>
    <row r="910" spans="12:13">
      <c r="L910" s="21"/>
      <c r="M910" s="21"/>
    </row>
    <row r="911" spans="12:13">
      <c r="L911" s="21"/>
      <c r="M911" s="21"/>
    </row>
    <row r="912" spans="12:13">
      <c r="L912" s="21"/>
      <c r="M912" s="21"/>
    </row>
    <row r="913" spans="12:13">
      <c r="L913" s="21"/>
      <c r="M913" s="21"/>
    </row>
    <row r="914" spans="12:13">
      <c r="L914" s="21"/>
      <c r="M914" s="21"/>
    </row>
    <row r="915" spans="12:13">
      <c r="L915" s="21"/>
      <c r="M915" s="21"/>
    </row>
    <row r="916" spans="12:13">
      <c r="L916" s="21"/>
      <c r="M916" s="21"/>
    </row>
    <row r="917" spans="12:13">
      <c r="L917" s="21"/>
      <c r="M917" s="21"/>
    </row>
    <row r="918" spans="12:13">
      <c r="L918" s="21"/>
      <c r="M918" s="21"/>
    </row>
    <row r="919" spans="12:13">
      <c r="L919" s="21"/>
      <c r="M919" s="21"/>
    </row>
    <row r="920" spans="12:13">
      <c r="L920" s="21"/>
      <c r="M920" s="21"/>
    </row>
    <row r="921" spans="12:13">
      <c r="L921" s="21"/>
      <c r="M921" s="21"/>
    </row>
    <row r="922" spans="12:13">
      <c r="L922" s="21"/>
      <c r="M922" s="21"/>
    </row>
    <row r="923" spans="12:13">
      <c r="L923" s="21"/>
      <c r="M923" s="21"/>
    </row>
    <row r="924" spans="12:13">
      <c r="L924" s="21"/>
      <c r="M924" s="21"/>
    </row>
    <row r="925" spans="12:13">
      <c r="L925" s="21"/>
      <c r="M925" s="21"/>
    </row>
    <row r="926" spans="12:13">
      <c r="L926" s="21"/>
      <c r="M926" s="21"/>
    </row>
    <row r="927" spans="12:13">
      <c r="L927" s="21"/>
      <c r="M927" s="21"/>
    </row>
    <row r="928" spans="12:13">
      <c r="L928" s="21"/>
      <c r="M928" s="21"/>
    </row>
    <row r="929" spans="12:13">
      <c r="L929" s="21"/>
      <c r="M929" s="21"/>
    </row>
    <row r="930" spans="12:13">
      <c r="L930" s="21"/>
      <c r="M930" s="21"/>
    </row>
    <row r="931" spans="12:13">
      <c r="L931" s="21"/>
      <c r="M931" s="21"/>
    </row>
    <row r="932" spans="12:13">
      <c r="L932" s="21"/>
      <c r="M932" s="21"/>
    </row>
    <row r="933" spans="12:13">
      <c r="L933" s="21"/>
      <c r="M933" s="21"/>
    </row>
    <row r="934" spans="12:13">
      <c r="L934" s="21"/>
      <c r="M934" s="21"/>
    </row>
    <row r="935" spans="12:13">
      <c r="L935" s="21"/>
      <c r="M935" s="21"/>
    </row>
    <row r="936" spans="12:13">
      <c r="L936" s="21"/>
      <c r="M936" s="21"/>
    </row>
    <row r="937" spans="12:13">
      <c r="L937" s="21"/>
      <c r="M937" s="21"/>
    </row>
    <row r="938" spans="12:13">
      <c r="L938" s="21"/>
      <c r="M938" s="21"/>
    </row>
    <row r="939" spans="12:13">
      <c r="L939" s="21"/>
      <c r="M939" s="21"/>
    </row>
    <row r="940" spans="12:13">
      <c r="L940" s="21"/>
      <c r="M940" s="21"/>
    </row>
    <row r="941" spans="12:13">
      <c r="L941" s="21"/>
      <c r="M941" s="21"/>
    </row>
    <row r="942" spans="12:13">
      <c r="L942" s="21"/>
      <c r="M942" s="21"/>
    </row>
    <row r="943" spans="12:13">
      <c r="L943" s="21"/>
      <c r="M943" s="21"/>
    </row>
    <row r="944" spans="12:13">
      <c r="L944" s="21"/>
      <c r="M944" s="21"/>
    </row>
    <row r="945" spans="12:13">
      <c r="L945" s="21"/>
      <c r="M945" s="21"/>
    </row>
    <row r="946" spans="12:13">
      <c r="L946" s="21"/>
      <c r="M946" s="21"/>
    </row>
    <row r="947" spans="12:13">
      <c r="L947" s="21"/>
      <c r="M947" s="21"/>
    </row>
    <row r="948" spans="12:13">
      <c r="L948" s="21"/>
      <c r="M948" s="21"/>
    </row>
    <row r="949" spans="12:13">
      <c r="L949" s="21"/>
      <c r="M949" s="21"/>
    </row>
    <row r="950" spans="12:13">
      <c r="L950" s="21"/>
      <c r="M950" s="21"/>
    </row>
    <row r="951" spans="12:13">
      <c r="L951" s="21"/>
      <c r="M951" s="21"/>
    </row>
    <row r="952" spans="12:13">
      <c r="L952" s="21"/>
      <c r="M952" s="21"/>
    </row>
    <row r="953" spans="12:13">
      <c r="L953" s="21"/>
      <c r="M953" s="21"/>
    </row>
    <row r="954" spans="12:13">
      <c r="L954" s="21"/>
      <c r="M954" s="21"/>
    </row>
    <row r="955" spans="12:13">
      <c r="L955" s="21"/>
      <c r="M955" s="21"/>
    </row>
    <row r="956" spans="12:13">
      <c r="L956" s="21"/>
      <c r="M956" s="21"/>
    </row>
    <row r="957" spans="12:13">
      <c r="L957" s="21"/>
      <c r="M957" s="21"/>
    </row>
    <row r="958" spans="12:13">
      <c r="L958" s="21"/>
      <c r="M958" s="21"/>
    </row>
    <row r="959" spans="12:13">
      <c r="L959" s="21"/>
      <c r="M959" s="21"/>
    </row>
    <row r="960" spans="12:13">
      <c r="L960" s="21"/>
      <c r="M960" s="21"/>
    </row>
    <row r="961" spans="12:13">
      <c r="L961" s="21"/>
      <c r="M961" s="21"/>
    </row>
    <row r="962" spans="12:13">
      <c r="L962" s="21"/>
      <c r="M962" s="21"/>
    </row>
    <row r="963" spans="12:13">
      <c r="L963" s="21"/>
      <c r="M963" s="21"/>
    </row>
    <row r="964" spans="12:13">
      <c r="L964" s="21"/>
      <c r="M964" s="21"/>
    </row>
    <row r="965" spans="12:13">
      <c r="L965" s="21"/>
      <c r="M965" s="21"/>
    </row>
    <row r="966" spans="12:13">
      <c r="L966" s="21"/>
      <c r="M966" s="21"/>
    </row>
    <row r="967" spans="12:13">
      <c r="L967" s="21"/>
      <c r="M967" s="21"/>
    </row>
    <row r="968" spans="12:13">
      <c r="L968" s="21"/>
      <c r="M968" s="21"/>
    </row>
    <row r="969" spans="12:13">
      <c r="L969" s="21"/>
      <c r="M969" s="21"/>
    </row>
    <row r="970" spans="12:13">
      <c r="L970" s="21"/>
      <c r="M970" s="21"/>
    </row>
    <row r="971" spans="12:13">
      <c r="L971" s="21"/>
      <c r="M971" s="21"/>
    </row>
    <row r="972" spans="12:13">
      <c r="L972" s="21"/>
      <c r="M972" s="21"/>
    </row>
    <row r="973" spans="12:13">
      <c r="L973" s="21"/>
      <c r="M973" s="21"/>
    </row>
    <row r="974" spans="12:13">
      <c r="L974" s="21"/>
      <c r="M974" s="21"/>
    </row>
    <row r="975" spans="12:13">
      <c r="L975" s="21"/>
      <c r="M975" s="21"/>
    </row>
    <row r="976" spans="12:13">
      <c r="L976" s="21"/>
      <c r="M976" s="21"/>
    </row>
    <row r="977" spans="12:13">
      <c r="L977" s="21"/>
      <c r="M977" s="21"/>
    </row>
    <row r="978" spans="12:13">
      <c r="L978" s="21"/>
      <c r="M978" s="21"/>
    </row>
    <row r="979" spans="12:13">
      <c r="L979" s="21"/>
      <c r="M979" s="21"/>
    </row>
    <row r="980" spans="12:13">
      <c r="L980" s="21"/>
      <c r="M980" s="21"/>
    </row>
    <row r="981" spans="12:13">
      <c r="L981" s="21"/>
      <c r="M981" s="21"/>
    </row>
    <row r="982" spans="12:13">
      <c r="L982" s="21"/>
      <c r="M982" s="21"/>
    </row>
    <row r="983" spans="12:13">
      <c r="L983" s="21"/>
      <c r="M983" s="21"/>
    </row>
    <row r="984" spans="12:13">
      <c r="L984" s="21"/>
      <c r="M984" s="21"/>
    </row>
    <row r="985" spans="12:13">
      <c r="L985" s="21"/>
      <c r="M985" s="21"/>
    </row>
    <row r="986" spans="12:13">
      <c r="L986" s="21"/>
      <c r="M986" s="21"/>
    </row>
    <row r="987" spans="12:13">
      <c r="L987" s="21"/>
      <c r="M987" s="21"/>
    </row>
    <row r="988" spans="12:13">
      <c r="L988" s="21"/>
      <c r="M988" s="21"/>
    </row>
    <row r="989" spans="12:13">
      <c r="L989" s="21"/>
      <c r="M989" s="21"/>
    </row>
    <row r="990" spans="12:13">
      <c r="L990" s="21"/>
      <c r="M990" s="21"/>
    </row>
    <row r="991" spans="12:13">
      <c r="L991" s="21"/>
      <c r="M991" s="21"/>
    </row>
    <row r="992" spans="12:13">
      <c r="L992" s="21"/>
      <c r="M992" s="21"/>
    </row>
    <row r="993" spans="12:13">
      <c r="L993" s="21"/>
      <c r="M993" s="21"/>
    </row>
    <row r="994" spans="12:13">
      <c r="L994" s="21"/>
      <c r="M994" s="21"/>
    </row>
    <row r="995" spans="12:13">
      <c r="L995" s="21"/>
      <c r="M995" s="21"/>
    </row>
    <row r="996" spans="12:13">
      <c r="L996" s="21"/>
      <c r="M996" s="21"/>
    </row>
    <row r="997" spans="12:13">
      <c r="L997" s="21"/>
      <c r="M997" s="21"/>
    </row>
    <row r="998" spans="12:13">
      <c r="L998" s="21"/>
      <c r="M998" s="21"/>
    </row>
    <row r="999" spans="12:13">
      <c r="L999" s="21"/>
      <c r="M999" s="21"/>
    </row>
    <row r="1000" spans="12:13">
      <c r="L1000" s="21"/>
      <c r="M1000" s="21"/>
    </row>
    <row r="1001" spans="12:13">
      <c r="L1001" s="21"/>
      <c r="M1001" s="21"/>
    </row>
    <row r="1002" spans="12:13">
      <c r="L1002" s="21"/>
      <c r="M1002" s="21"/>
    </row>
    <row r="1003" spans="12:13">
      <c r="L1003" s="21"/>
      <c r="M1003" s="21"/>
    </row>
    <row r="1004" spans="12:13">
      <c r="L1004" s="21"/>
      <c r="M1004" s="21"/>
    </row>
    <row r="1005" spans="12:13">
      <c r="L1005" s="21"/>
      <c r="M1005" s="21"/>
    </row>
    <row r="1006" spans="12:13">
      <c r="L1006" s="21"/>
      <c r="M1006" s="21"/>
    </row>
    <row r="1007" spans="12:13">
      <c r="L1007" s="21"/>
      <c r="M1007" s="21"/>
    </row>
    <row r="1008" spans="12:13">
      <c r="L1008" s="21"/>
      <c r="M1008" s="21"/>
    </row>
    <row r="1009" spans="12:13">
      <c r="L1009" s="21"/>
      <c r="M1009" s="21"/>
    </row>
    <row r="1010" spans="12:13">
      <c r="L1010" s="21"/>
      <c r="M1010" s="21"/>
    </row>
    <row r="1011" spans="12:13">
      <c r="L1011" s="21"/>
      <c r="M1011" s="21"/>
    </row>
    <row r="1012" spans="12:13">
      <c r="L1012" s="21"/>
      <c r="M1012" s="21"/>
    </row>
    <row r="1013" spans="12:13">
      <c r="L1013" s="21"/>
      <c r="M1013" s="21"/>
    </row>
    <row r="1014" spans="12:13">
      <c r="L1014" s="21"/>
      <c r="M1014" s="21"/>
    </row>
    <row r="1015" spans="12:13">
      <c r="L1015" s="21"/>
      <c r="M1015" s="21"/>
    </row>
    <row r="1016" spans="12:13">
      <c r="L1016" s="21"/>
      <c r="M1016" s="21"/>
    </row>
    <row r="1017" spans="12:13">
      <c r="L1017" s="21"/>
      <c r="M1017" s="21"/>
    </row>
    <row r="1018" spans="12:13">
      <c r="L1018" s="21"/>
      <c r="M1018" s="21"/>
    </row>
    <row r="1019" spans="12:13">
      <c r="L1019" s="21"/>
      <c r="M1019" s="21"/>
    </row>
    <row r="1020" spans="12:13">
      <c r="L1020" s="21"/>
      <c r="M1020" s="21"/>
    </row>
    <row r="1021" spans="12:13">
      <c r="L1021" s="21"/>
      <c r="M1021" s="21"/>
    </row>
    <row r="1022" spans="12:13">
      <c r="L1022" s="21"/>
      <c r="M1022" s="21"/>
    </row>
    <row r="1023" spans="12:13">
      <c r="L1023" s="21"/>
      <c r="M1023" s="21"/>
    </row>
    <row r="1024" spans="12:13">
      <c r="L1024" s="21"/>
      <c r="M1024" s="21"/>
    </row>
    <row r="1025" spans="12:13">
      <c r="L1025" s="21"/>
      <c r="M1025" s="21"/>
    </row>
    <row r="1026" spans="12:13">
      <c r="L1026" s="21"/>
      <c r="M1026" s="21"/>
    </row>
    <row r="1027" spans="12:13">
      <c r="L1027" s="21"/>
      <c r="M1027" s="21"/>
    </row>
    <row r="1028" spans="12:13">
      <c r="L1028" s="21"/>
      <c r="M1028" s="21"/>
    </row>
    <row r="1029" spans="12:13">
      <c r="L1029" s="21"/>
      <c r="M1029" s="21"/>
    </row>
    <row r="1030" spans="12:13">
      <c r="L1030" s="21"/>
      <c r="M1030" s="21"/>
    </row>
    <row r="1031" spans="12:13">
      <c r="L1031" s="21"/>
      <c r="M1031" s="21"/>
    </row>
    <row r="1032" spans="12:13">
      <c r="L1032" s="21"/>
      <c r="M1032" s="21"/>
    </row>
    <row r="1033" spans="12:13">
      <c r="L1033" s="21"/>
      <c r="M1033" s="21"/>
    </row>
    <row r="1034" spans="12:13">
      <c r="L1034" s="21"/>
      <c r="M1034" s="21"/>
    </row>
    <row r="1035" spans="12:13">
      <c r="L1035" s="21"/>
      <c r="M1035" s="21"/>
    </row>
    <row r="1036" spans="12:13">
      <c r="L1036" s="21"/>
      <c r="M1036" s="21"/>
    </row>
    <row r="1037" spans="12:13">
      <c r="L1037" s="21"/>
      <c r="M1037" s="21"/>
    </row>
    <row r="1038" spans="12:13">
      <c r="L1038" s="21"/>
      <c r="M1038" s="21"/>
    </row>
    <row r="1039" spans="12:13">
      <c r="L1039" s="21"/>
      <c r="M1039" s="21"/>
    </row>
    <row r="1040" spans="12:13">
      <c r="L1040" s="21"/>
      <c r="M1040" s="21"/>
    </row>
    <row r="1041" spans="12:13">
      <c r="L1041" s="21"/>
      <c r="M1041" s="21"/>
    </row>
    <row r="1042" spans="12:13">
      <c r="L1042" s="21"/>
      <c r="M1042" s="21"/>
    </row>
    <row r="1043" spans="12:13">
      <c r="L1043" s="21"/>
      <c r="M1043" s="21"/>
    </row>
    <row r="1044" spans="12:13">
      <c r="L1044" s="21"/>
      <c r="M1044" s="21"/>
    </row>
    <row r="1045" spans="12:13">
      <c r="L1045" s="21"/>
      <c r="M1045" s="21"/>
    </row>
    <row r="1046" spans="12:13">
      <c r="L1046" s="21"/>
      <c r="M1046" s="21"/>
    </row>
    <row r="1047" spans="12:13">
      <c r="L1047" s="21"/>
      <c r="M1047" s="21"/>
    </row>
    <row r="1048" spans="12:13">
      <c r="L1048" s="21"/>
      <c r="M1048" s="21"/>
    </row>
    <row r="1049" spans="12:13">
      <c r="L1049" s="21"/>
      <c r="M1049" s="21"/>
    </row>
    <row r="1050" spans="12:13">
      <c r="L1050" s="21"/>
      <c r="M1050" s="21"/>
    </row>
    <row r="1051" spans="12:13">
      <c r="L1051" s="21"/>
      <c r="M1051" s="21"/>
    </row>
    <row r="1052" spans="12:13">
      <c r="L1052" s="21"/>
      <c r="M1052" s="21"/>
    </row>
    <row r="1053" spans="12:13">
      <c r="L1053" s="21"/>
      <c r="M1053" s="21"/>
    </row>
    <row r="1054" spans="12:13">
      <c r="L1054" s="21"/>
      <c r="M1054" s="21"/>
    </row>
    <row r="1055" spans="12:13">
      <c r="L1055" s="21"/>
      <c r="M1055" s="21"/>
    </row>
    <row r="1056" spans="12:13">
      <c r="L1056" s="21"/>
      <c r="M1056" s="21"/>
    </row>
    <row r="1057" spans="12:13">
      <c r="L1057" s="21"/>
      <c r="M1057" s="21"/>
    </row>
    <row r="1058" spans="12:13">
      <c r="L1058" s="21"/>
      <c r="M1058" s="21"/>
    </row>
    <row r="1059" spans="12:13">
      <c r="L1059" s="21"/>
      <c r="M1059" s="21"/>
    </row>
    <row r="1060" spans="12:13">
      <c r="L1060" s="21"/>
      <c r="M1060" s="21"/>
    </row>
    <row r="1061" spans="12:13">
      <c r="L1061" s="21"/>
      <c r="M1061" s="21"/>
    </row>
    <row r="1062" spans="12:13">
      <c r="L1062" s="21"/>
      <c r="M1062" s="21"/>
    </row>
    <row r="1063" spans="12:13">
      <c r="L1063" s="21"/>
      <c r="M1063" s="21"/>
    </row>
    <row r="1064" spans="12:13">
      <c r="L1064" s="21"/>
      <c r="M1064" s="21"/>
    </row>
    <row r="1065" spans="12:13">
      <c r="L1065" s="21"/>
      <c r="M1065" s="21"/>
    </row>
    <row r="1066" spans="12:13">
      <c r="L1066" s="21"/>
      <c r="M1066" s="21"/>
    </row>
    <row r="1067" spans="12:13">
      <c r="L1067" s="21"/>
      <c r="M1067" s="21"/>
    </row>
    <row r="1068" spans="12:13">
      <c r="L1068" s="21"/>
      <c r="M1068" s="21"/>
    </row>
    <row r="1069" spans="12:13">
      <c r="L1069" s="21"/>
      <c r="M1069" s="21"/>
    </row>
    <row r="1070" spans="12:13">
      <c r="L1070" s="21"/>
      <c r="M1070" s="21"/>
    </row>
    <row r="1071" spans="12:13">
      <c r="L1071" s="21"/>
      <c r="M1071" s="21"/>
    </row>
    <row r="1072" spans="12:13">
      <c r="L1072" s="21"/>
      <c r="M1072" s="21"/>
    </row>
    <row r="1073" spans="12:13">
      <c r="L1073" s="21"/>
      <c r="M1073" s="21"/>
    </row>
    <row r="1074" spans="12:13">
      <c r="L1074" s="21"/>
      <c r="M1074" s="21"/>
    </row>
    <row r="1075" spans="12:13">
      <c r="L1075" s="21"/>
      <c r="M1075" s="21"/>
    </row>
    <row r="1076" spans="12:13">
      <c r="L1076" s="21"/>
      <c r="M1076" s="21"/>
    </row>
    <row r="1077" spans="12:13">
      <c r="L1077" s="21"/>
      <c r="M1077" s="21"/>
    </row>
    <row r="1078" spans="12:13">
      <c r="L1078" s="21"/>
      <c r="M1078" s="21"/>
    </row>
    <row r="1079" spans="12:13">
      <c r="L1079" s="21"/>
      <c r="M1079" s="21"/>
    </row>
    <row r="1080" spans="12:13">
      <c r="L1080" s="21"/>
      <c r="M1080" s="21"/>
    </row>
    <row r="1081" spans="12:13">
      <c r="L1081" s="21"/>
      <c r="M1081" s="21"/>
    </row>
    <row r="1082" spans="12:13">
      <c r="L1082" s="21"/>
      <c r="M1082" s="21"/>
    </row>
    <row r="1083" spans="12:13">
      <c r="L1083" s="21"/>
      <c r="M1083" s="21"/>
    </row>
    <row r="1084" spans="12:13">
      <c r="L1084" s="21"/>
      <c r="M1084" s="21"/>
    </row>
    <row r="1085" spans="12:13">
      <c r="L1085" s="21"/>
      <c r="M1085" s="21"/>
    </row>
    <row r="1086" spans="12:13">
      <c r="L1086" s="21"/>
      <c r="M1086" s="21"/>
    </row>
    <row r="1087" spans="12:13">
      <c r="L1087" s="21"/>
      <c r="M1087" s="21"/>
    </row>
    <row r="1088" spans="12:13">
      <c r="L1088" s="21"/>
      <c r="M1088" s="21"/>
    </row>
    <row r="1089" spans="12:13">
      <c r="L1089" s="21"/>
      <c r="M1089" s="21"/>
    </row>
    <row r="1090" spans="12:13">
      <c r="L1090" s="21"/>
      <c r="M1090" s="21"/>
    </row>
    <row r="1091" spans="12:13">
      <c r="L1091" s="21"/>
      <c r="M1091" s="21"/>
    </row>
    <row r="1092" spans="12:13">
      <c r="L1092" s="21"/>
      <c r="M1092" s="21"/>
    </row>
    <row r="1093" spans="12:13">
      <c r="L1093" s="21"/>
      <c r="M1093" s="21"/>
    </row>
    <row r="1094" spans="12:13">
      <c r="L1094" s="21"/>
      <c r="M1094" s="21"/>
    </row>
    <row r="1095" spans="12:13">
      <c r="L1095" s="21"/>
      <c r="M1095" s="21"/>
    </row>
    <row r="1096" spans="12:13">
      <c r="L1096" s="21"/>
      <c r="M1096" s="21"/>
    </row>
    <row r="1097" spans="12:13">
      <c r="L1097" s="21"/>
      <c r="M1097" s="21"/>
    </row>
    <row r="1098" spans="12:13">
      <c r="L1098" s="21"/>
      <c r="M1098" s="21"/>
    </row>
    <row r="1099" spans="12:13">
      <c r="L1099" s="21"/>
      <c r="M1099" s="21"/>
    </row>
    <row r="1100" spans="12:13">
      <c r="L1100" s="21"/>
      <c r="M1100" s="21"/>
    </row>
    <row r="1101" spans="12:13">
      <c r="L1101" s="21"/>
      <c r="M1101" s="21"/>
    </row>
    <row r="1102" spans="12:13">
      <c r="L1102" s="21"/>
      <c r="M1102" s="21"/>
    </row>
    <row r="1103" spans="12:13">
      <c r="L1103" s="21"/>
      <c r="M1103" s="21"/>
    </row>
    <row r="1104" spans="12:13">
      <c r="L1104" s="21"/>
      <c r="M1104" s="21"/>
    </row>
    <row r="1105" spans="12:13">
      <c r="L1105" s="21"/>
      <c r="M1105" s="21"/>
    </row>
    <row r="1106" spans="12:13">
      <c r="L1106" s="21"/>
      <c r="M1106" s="21"/>
    </row>
    <row r="1107" spans="12:13">
      <c r="L1107" s="21"/>
      <c r="M1107" s="21"/>
    </row>
    <row r="1108" spans="12:13">
      <c r="L1108" s="21"/>
      <c r="M1108" s="21"/>
    </row>
    <row r="1109" spans="12:13">
      <c r="L1109" s="21"/>
      <c r="M1109" s="21"/>
    </row>
    <row r="1110" spans="12:13">
      <c r="L1110" s="21"/>
      <c r="M1110" s="21"/>
    </row>
    <row r="1111" spans="12:13">
      <c r="L1111" s="21"/>
      <c r="M1111" s="21"/>
    </row>
    <row r="1112" spans="12:13">
      <c r="L1112" s="21"/>
      <c r="M1112" s="21"/>
    </row>
    <row r="1113" spans="12:13">
      <c r="L1113" s="21"/>
      <c r="M1113" s="21"/>
    </row>
    <row r="1114" spans="12:13">
      <c r="L1114" s="21"/>
      <c r="M1114" s="21"/>
    </row>
    <row r="1115" spans="12:13">
      <c r="L1115" s="21"/>
      <c r="M1115" s="21"/>
    </row>
    <row r="1116" spans="12:13">
      <c r="L1116" s="21"/>
      <c r="M1116" s="21"/>
    </row>
    <row r="1117" spans="12:13">
      <c r="L1117" s="21"/>
      <c r="M1117" s="21"/>
    </row>
    <row r="1118" spans="12:13">
      <c r="L1118" s="21"/>
      <c r="M1118" s="21"/>
    </row>
    <row r="1119" spans="12:13">
      <c r="L1119" s="21"/>
      <c r="M1119" s="21"/>
    </row>
    <row r="1120" spans="12:13">
      <c r="L1120" s="21"/>
      <c r="M1120" s="21"/>
    </row>
    <row r="1121" spans="12:13">
      <c r="L1121" s="21"/>
      <c r="M1121" s="21"/>
    </row>
    <row r="1122" spans="12:13">
      <c r="L1122" s="21"/>
      <c r="M1122" s="21"/>
    </row>
    <row r="1123" spans="12:13">
      <c r="L1123" s="21"/>
      <c r="M1123" s="21"/>
    </row>
    <row r="1124" spans="12:13">
      <c r="L1124" s="21"/>
      <c r="M1124" s="21"/>
    </row>
    <row r="1125" spans="12:13">
      <c r="L1125" s="21"/>
      <c r="M1125" s="21"/>
    </row>
    <row r="1126" spans="12:13">
      <c r="L1126" s="21"/>
      <c r="M1126" s="21"/>
    </row>
    <row r="1127" spans="12:13">
      <c r="L1127" s="21"/>
      <c r="M1127" s="21"/>
    </row>
    <row r="1128" spans="12:13">
      <c r="L1128" s="21"/>
      <c r="M1128" s="21"/>
    </row>
    <row r="1129" spans="12:13">
      <c r="L1129" s="21"/>
      <c r="M1129" s="21"/>
    </row>
    <row r="1130" spans="12:13">
      <c r="L1130" s="21"/>
      <c r="M1130" s="21"/>
    </row>
    <row r="1131" spans="12:13">
      <c r="L1131" s="21"/>
      <c r="M1131" s="21"/>
    </row>
    <row r="1132" spans="12:13">
      <c r="L1132" s="21"/>
      <c r="M1132" s="21"/>
    </row>
    <row r="1133" spans="12:13">
      <c r="L1133" s="21"/>
      <c r="M1133" s="21"/>
    </row>
    <row r="1134" spans="12:13">
      <c r="L1134" s="21"/>
      <c r="M1134" s="21"/>
    </row>
    <row r="1135" spans="12:13">
      <c r="L1135" s="21"/>
      <c r="M1135" s="21"/>
    </row>
    <row r="1136" spans="12:13">
      <c r="L1136" s="21"/>
      <c r="M1136" s="21"/>
    </row>
    <row r="1137" spans="12:13">
      <c r="L1137" s="21"/>
      <c r="M1137" s="21"/>
    </row>
    <row r="1138" spans="12:13">
      <c r="L1138" s="21"/>
      <c r="M1138" s="21"/>
    </row>
    <row r="1139" spans="12:13">
      <c r="L1139" s="21"/>
      <c r="M1139" s="21"/>
    </row>
    <row r="1140" spans="12:13">
      <c r="L1140" s="21"/>
      <c r="M1140" s="21"/>
    </row>
    <row r="1141" spans="12:13">
      <c r="L1141" s="21"/>
      <c r="M1141" s="21"/>
    </row>
    <row r="1142" spans="12:13">
      <c r="L1142" s="21"/>
      <c r="M1142" s="21"/>
    </row>
    <row r="1143" spans="12:13">
      <c r="L1143" s="21"/>
      <c r="M1143" s="21"/>
    </row>
    <row r="1144" spans="12:13">
      <c r="L1144" s="21"/>
      <c r="M1144" s="21"/>
    </row>
    <row r="1145" spans="12:13">
      <c r="L1145" s="21"/>
      <c r="M1145" s="21"/>
    </row>
    <row r="1146" spans="12:13">
      <c r="L1146" s="21"/>
      <c r="M1146" s="21"/>
    </row>
    <row r="1147" spans="12:13">
      <c r="L1147" s="21"/>
      <c r="M1147" s="21"/>
    </row>
    <row r="1148" spans="12:13">
      <c r="L1148" s="21"/>
      <c r="M1148" s="21"/>
    </row>
    <row r="1149" spans="12:13">
      <c r="L1149" s="21"/>
      <c r="M1149" s="21"/>
    </row>
    <row r="1150" spans="12:13">
      <c r="L1150" s="21"/>
      <c r="M1150" s="21"/>
    </row>
    <row r="1151" spans="12:13">
      <c r="L1151" s="21"/>
      <c r="M1151" s="21"/>
    </row>
    <row r="1152" spans="12:13">
      <c r="L1152" s="21"/>
      <c r="M1152" s="21"/>
    </row>
    <row r="1153" spans="12:13">
      <c r="L1153" s="21"/>
      <c r="M1153" s="21"/>
    </row>
    <row r="1154" spans="12:13">
      <c r="L1154" s="21"/>
      <c r="M1154" s="21"/>
    </row>
    <row r="1155" spans="12:13">
      <c r="L1155" s="21"/>
      <c r="M1155" s="21"/>
    </row>
    <row r="1156" spans="12:13">
      <c r="L1156" s="21"/>
      <c r="M1156" s="21"/>
    </row>
    <row r="1157" spans="12:13">
      <c r="L1157" s="21"/>
      <c r="M1157" s="21"/>
    </row>
    <row r="1158" spans="12:13">
      <c r="L1158" s="21"/>
      <c r="M1158" s="21"/>
    </row>
    <row r="1159" spans="12:13">
      <c r="L1159" s="21"/>
      <c r="M1159" s="21"/>
    </row>
    <row r="1160" spans="12:13">
      <c r="L1160" s="21"/>
      <c r="M1160" s="21"/>
    </row>
    <row r="1161" spans="12:13">
      <c r="L1161" s="21"/>
      <c r="M1161" s="21"/>
    </row>
    <row r="1162" spans="12:13">
      <c r="L1162" s="21"/>
      <c r="M1162" s="21"/>
    </row>
    <row r="1163" spans="12:13">
      <c r="L1163" s="21"/>
      <c r="M1163" s="21"/>
    </row>
    <row r="1164" spans="12:13">
      <c r="L1164" s="21"/>
      <c r="M1164" s="21"/>
    </row>
    <row r="1165" spans="12:13">
      <c r="L1165" s="21"/>
      <c r="M1165" s="21"/>
    </row>
    <row r="1166" spans="12:13">
      <c r="L1166" s="21"/>
      <c r="M1166" s="21"/>
    </row>
    <row r="1167" spans="12:13">
      <c r="L1167" s="21"/>
      <c r="M1167" s="21"/>
    </row>
    <row r="1168" spans="12:13">
      <c r="L1168" s="21"/>
      <c r="M1168" s="21"/>
    </row>
    <row r="1169" spans="12:13">
      <c r="L1169" s="21"/>
      <c r="M1169" s="21"/>
    </row>
    <row r="1170" spans="12:13">
      <c r="L1170" s="21"/>
      <c r="M1170" s="21"/>
    </row>
    <row r="1171" spans="12:13">
      <c r="L1171" s="21"/>
      <c r="M1171" s="21"/>
    </row>
    <row r="1172" spans="12:13">
      <c r="L1172" s="21"/>
      <c r="M1172" s="21"/>
    </row>
    <row r="1173" spans="12:13">
      <c r="L1173" s="21"/>
      <c r="M1173" s="21"/>
    </row>
    <row r="1174" spans="12:13">
      <c r="L1174" s="21"/>
      <c r="M1174" s="21"/>
    </row>
    <row r="1175" spans="12:13">
      <c r="L1175" s="21"/>
      <c r="M1175" s="21"/>
    </row>
    <row r="1176" spans="12:13">
      <c r="L1176" s="21"/>
      <c r="M1176" s="21"/>
    </row>
    <row r="1177" spans="12:13">
      <c r="L1177" s="21"/>
      <c r="M1177" s="21"/>
    </row>
    <row r="1178" spans="12:13">
      <c r="L1178" s="21"/>
      <c r="M1178" s="21"/>
    </row>
    <row r="1179" spans="12:13">
      <c r="L1179" s="21"/>
      <c r="M1179" s="21"/>
    </row>
    <row r="1180" spans="12:13">
      <c r="L1180" s="21"/>
      <c r="M1180" s="21"/>
    </row>
    <row r="1181" spans="12:13">
      <c r="L1181" s="21"/>
      <c r="M1181" s="21"/>
    </row>
    <row r="1182" spans="12:13">
      <c r="L1182" s="21"/>
      <c r="M1182" s="21"/>
    </row>
    <row r="1183" spans="12:13">
      <c r="L1183" s="21"/>
      <c r="M1183" s="21"/>
    </row>
    <row r="1184" spans="12:13">
      <c r="L1184" s="21"/>
      <c r="M1184" s="21"/>
    </row>
    <row r="1185" spans="12:13">
      <c r="L1185" s="21"/>
      <c r="M1185" s="21"/>
    </row>
    <row r="1186" spans="12:13">
      <c r="L1186" s="21"/>
      <c r="M1186" s="21"/>
    </row>
    <row r="1187" spans="12:13">
      <c r="L1187" s="21"/>
      <c r="M1187" s="21"/>
    </row>
    <row r="1188" spans="12:13">
      <c r="L1188" s="21"/>
      <c r="M1188" s="21"/>
    </row>
    <row r="1189" spans="12:13">
      <c r="L1189" s="21"/>
      <c r="M1189" s="21"/>
    </row>
    <row r="1190" spans="12:13">
      <c r="L1190" s="21"/>
      <c r="M1190" s="21"/>
    </row>
    <row r="1191" spans="12:13">
      <c r="L1191" s="21"/>
      <c r="M1191" s="21"/>
    </row>
    <row r="1192" spans="12:13">
      <c r="L1192" s="21"/>
      <c r="M1192" s="21"/>
    </row>
    <row r="1193" spans="12:13">
      <c r="L1193" s="21"/>
      <c r="M1193" s="21"/>
    </row>
    <row r="1194" spans="12:13">
      <c r="L1194" s="21"/>
      <c r="M1194" s="21"/>
    </row>
    <row r="1195" spans="12:13">
      <c r="L1195" s="21"/>
      <c r="M1195" s="21"/>
    </row>
    <row r="1196" spans="12:13">
      <c r="L1196" s="21"/>
      <c r="M1196" s="21"/>
    </row>
    <row r="1197" spans="12:13">
      <c r="L1197" s="21"/>
      <c r="M1197" s="21"/>
    </row>
    <row r="1198" spans="12:13">
      <c r="L1198" s="21"/>
      <c r="M1198" s="21"/>
    </row>
    <row r="1199" spans="12:13">
      <c r="L1199" s="21"/>
      <c r="M1199" s="21"/>
    </row>
    <row r="1200" spans="12:13">
      <c r="L1200" s="21"/>
      <c r="M1200" s="21"/>
    </row>
    <row r="1201" spans="12:13">
      <c r="L1201" s="21"/>
      <c r="M1201" s="21"/>
    </row>
    <row r="1202" spans="12:13">
      <c r="L1202" s="21"/>
      <c r="M1202" s="21"/>
    </row>
    <row r="1203" spans="12:13">
      <c r="L1203" s="21"/>
      <c r="M1203" s="21"/>
    </row>
    <row r="1204" spans="12:13">
      <c r="L1204" s="21"/>
      <c r="M1204" s="21"/>
    </row>
    <row r="1205" spans="12:13">
      <c r="L1205" s="21"/>
      <c r="M1205" s="21"/>
    </row>
    <row r="1206" spans="12:13">
      <c r="L1206" s="21"/>
      <c r="M1206" s="21"/>
    </row>
    <row r="1207" spans="12:13">
      <c r="L1207" s="21"/>
      <c r="M1207" s="21"/>
    </row>
    <row r="1208" spans="12:13">
      <c r="L1208" s="21"/>
      <c r="M1208" s="21"/>
    </row>
    <row r="1209" spans="12:13">
      <c r="L1209" s="21"/>
      <c r="M1209" s="21"/>
    </row>
    <row r="1210" spans="12:13">
      <c r="L1210" s="21"/>
      <c r="M1210" s="21"/>
    </row>
    <row r="1211" spans="12:13">
      <c r="L1211" s="21"/>
      <c r="M1211" s="21"/>
    </row>
    <row r="1212" spans="12:13">
      <c r="L1212" s="21"/>
      <c r="M1212" s="21"/>
    </row>
    <row r="1213" spans="12:13">
      <c r="L1213" s="21"/>
      <c r="M1213" s="21"/>
    </row>
    <row r="1214" spans="12:13">
      <c r="L1214" s="21"/>
      <c r="M1214" s="21"/>
    </row>
    <row r="1215" spans="12:13">
      <c r="L1215" s="21"/>
      <c r="M1215" s="21"/>
    </row>
    <row r="1216" spans="12:13">
      <c r="L1216" s="21"/>
      <c r="M1216" s="21"/>
    </row>
    <row r="1217" spans="12:13">
      <c r="L1217" s="21"/>
      <c r="M1217" s="21"/>
    </row>
    <row r="1218" spans="12:13">
      <c r="L1218" s="21"/>
      <c r="M1218" s="21"/>
    </row>
    <row r="1219" spans="12:13">
      <c r="L1219" s="21"/>
      <c r="M1219" s="21"/>
    </row>
    <row r="1220" spans="12:13">
      <c r="L1220" s="21"/>
      <c r="M1220" s="21"/>
    </row>
    <row r="1221" spans="12:13">
      <c r="L1221" s="21"/>
      <c r="M1221" s="21"/>
    </row>
    <row r="1222" spans="12:13">
      <c r="L1222" s="21"/>
      <c r="M1222" s="21"/>
    </row>
    <row r="1223" spans="12:13">
      <c r="L1223" s="21"/>
      <c r="M1223" s="21"/>
    </row>
    <row r="1224" spans="12:13">
      <c r="L1224" s="21"/>
      <c r="M1224" s="21"/>
    </row>
    <row r="1225" spans="12:13">
      <c r="L1225" s="21"/>
      <c r="M1225" s="21"/>
    </row>
    <row r="1226" spans="12:13">
      <c r="L1226" s="21"/>
      <c r="M1226" s="21"/>
    </row>
    <row r="1227" spans="12:13">
      <c r="L1227" s="21"/>
      <c r="M1227" s="21"/>
    </row>
    <row r="1228" spans="12:13">
      <c r="L1228" s="21"/>
      <c r="M1228" s="21"/>
    </row>
    <row r="1229" spans="12:13">
      <c r="L1229" s="21"/>
      <c r="M1229" s="21"/>
    </row>
    <row r="1230" spans="12:13">
      <c r="L1230" s="21"/>
      <c r="M1230" s="21"/>
    </row>
    <row r="1231" spans="12:13">
      <c r="L1231" s="21"/>
      <c r="M1231" s="21"/>
    </row>
    <row r="1232" spans="12:13">
      <c r="L1232" s="21"/>
      <c r="M1232" s="21"/>
    </row>
    <row r="1233" spans="12:13">
      <c r="L1233" s="21"/>
      <c r="M1233" s="21"/>
    </row>
    <row r="1234" spans="12:13">
      <c r="L1234" s="21"/>
      <c r="M1234" s="21"/>
    </row>
    <row r="1235" spans="12:13">
      <c r="L1235" s="21"/>
      <c r="M1235" s="21"/>
    </row>
    <row r="1236" spans="12:13">
      <c r="L1236" s="21"/>
      <c r="M1236" s="21"/>
    </row>
    <row r="1237" spans="12:13">
      <c r="L1237" s="21"/>
      <c r="M1237" s="21"/>
    </row>
    <row r="1238" spans="12:13">
      <c r="L1238" s="21"/>
      <c r="M1238" s="21"/>
    </row>
    <row r="1239" spans="12:13">
      <c r="L1239" s="21"/>
      <c r="M1239" s="21"/>
    </row>
    <row r="1240" spans="12:13">
      <c r="L1240" s="21"/>
      <c r="M1240" s="21"/>
    </row>
    <row r="1241" spans="12:13">
      <c r="L1241" s="21"/>
      <c r="M1241" s="21"/>
    </row>
    <row r="1242" spans="12:13">
      <c r="L1242" s="21"/>
      <c r="M1242" s="21"/>
    </row>
    <row r="1243" spans="12:13">
      <c r="L1243" s="21"/>
      <c r="M1243" s="21"/>
    </row>
    <row r="1244" spans="12:13">
      <c r="L1244" s="21"/>
      <c r="M1244" s="21"/>
    </row>
    <row r="1245" spans="12:13">
      <c r="L1245" s="21"/>
      <c r="M1245" s="21"/>
    </row>
    <row r="1246" spans="12:13">
      <c r="L1246" s="21"/>
      <c r="M1246" s="21"/>
    </row>
    <row r="1247" spans="12:13">
      <c r="L1247" s="21"/>
      <c r="M1247" s="21"/>
    </row>
    <row r="1248" spans="12:13">
      <c r="L1248" s="21"/>
      <c r="M1248" s="21"/>
    </row>
    <row r="1249" spans="12:13">
      <c r="L1249" s="21"/>
      <c r="M1249" s="21"/>
    </row>
    <row r="1250" spans="12:13">
      <c r="L1250" s="21"/>
      <c r="M1250" s="21"/>
    </row>
    <row r="1251" spans="12:13">
      <c r="L1251" s="21"/>
      <c r="M1251" s="21"/>
    </row>
    <row r="1252" spans="12:13">
      <c r="L1252" s="21"/>
      <c r="M1252" s="21"/>
    </row>
    <row r="1253" spans="12:13">
      <c r="L1253" s="21"/>
      <c r="M1253" s="21"/>
    </row>
    <row r="1254" spans="12:13">
      <c r="L1254" s="21"/>
      <c r="M1254" s="21"/>
    </row>
    <row r="1255" spans="12:13">
      <c r="L1255" s="21"/>
      <c r="M1255" s="21"/>
    </row>
    <row r="1256" spans="12:13">
      <c r="L1256" s="21"/>
      <c r="M1256" s="21"/>
    </row>
    <row r="1257" spans="12:13">
      <c r="L1257" s="21"/>
      <c r="M1257" s="21"/>
    </row>
    <row r="1258" spans="12:13">
      <c r="L1258" s="21"/>
      <c r="M1258" s="21"/>
    </row>
    <row r="1259" spans="12:13">
      <c r="L1259" s="21"/>
      <c r="M1259" s="21"/>
    </row>
    <row r="1260" spans="12:13">
      <c r="L1260" s="21"/>
      <c r="M1260" s="21"/>
    </row>
    <row r="1261" spans="12:13">
      <c r="L1261" s="21"/>
      <c r="M1261" s="21"/>
    </row>
    <row r="1262" spans="12:13">
      <c r="L1262" s="21"/>
      <c r="M1262" s="21"/>
    </row>
    <row r="1263" spans="12:13">
      <c r="L1263" s="21"/>
      <c r="M1263" s="21"/>
    </row>
    <row r="1264" spans="12:13">
      <c r="L1264" s="21"/>
      <c r="M1264" s="21"/>
    </row>
    <row r="1265" spans="12:13">
      <c r="L1265" s="21"/>
      <c r="M1265" s="21"/>
    </row>
    <row r="1266" spans="12:13">
      <c r="L1266" s="21"/>
      <c r="M1266" s="21"/>
    </row>
    <row r="1267" spans="12:13">
      <c r="L1267" s="21"/>
      <c r="M1267" s="21"/>
    </row>
    <row r="1268" spans="12:13">
      <c r="L1268" s="21"/>
      <c r="M1268" s="21"/>
    </row>
    <row r="1269" spans="12:13">
      <c r="L1269" s="21"/>
      <c r="M1269" s="21"/>
    </row>
    <row r="1270" spans="12:13">
      <c r="L1270" s="21"/>
      <c r="M1270" s="21"/>
    </row>
    <row r="1271" spans="12:13">
      <c r="L1271" s="21"/>
      <c r="M1271" s="21"/>
    </row>
    <row r="1272" spans="12:13">
      <c r="L1272" s="21"/>
      <c r="M1272" s="21"/>
    </row>
    <row r="1273" spans="12:13">
      <c r="L1273" s="21"/>
      <c r="M1273" s="21"/>
    </row>
    <row r="1274" spans="12:13">
      <c r="L1274" s="21"/>
      <c r="M1274" s="21"/>
    </row>
    <row r="1275" spans="12:13">
      <c r="L1275" s="21"/>
      <c r="M1275" s="21"/>
    </row>
    <row r="1276" spans="12:13">
      <c r="L1276" s="21"/>
      <c r="M1276" s="21"/>
    </row>
    <row r="1277" spans="12:13">
      <c r="L1277" s="21"/>
      <c r="M1277" s="21"/>
    </row>
    <row r="1278" spans="12:13">
      <c r="L1278" s="21"/>
      <c r="M1278" s="21"/>
    </row>
    <row r="1279" spans="12:13">
      <c r="L1279" s="21"/>
      <c r="M1279" s="21"/>
    </row>
    <row r="1280" spans="12:13">
      <c r="L1280" s="21"/>
      <c r="M1280" s="21"/>
    </row>
    <row r="1281" spans="12:13">
      <c r="L1281" s="21"/>
      <c r="M1281" s="21"/>
    </row>
    <row r="1282" spans="12:13">
      <c r="L1282" s="21"/>
      <c r="M1282" s="21"/>
    </row>
    <row r="1283" spans="12:13">
      <c r="L1283" s="21"/>
      <c r="M1283" s="21"/>
    </row>
    <row r="1284" spans="12:13">
      <c r="L1284" s="21"/>
      <c r="M1284" s="21"/>
    </row>
    <row r="1285" spans="12:13">
      <c r="L1285" s="21"/>
      <c r="M1285" s="21"/>
    </row>
    <row r="1286" spans="12:13">
      <c r="L1286" s="21"/>
      <c r="M1286" s="21"/>
    </row>
    <row r="1287" spans="12:13">
      <c r="L1287" s="21"/>
      <c r="M1287" s="21"/>
    </row>
    <row r="1288" spans="12:13">
      <c r="L1288" s="21"/>
      <c r="M1288" s="21"/>
    </row>
    <row r="1289" spans="12:13">
      <c r="L1289" s="21"/>
      <c r="M1289" s="21"/>
    </row>
    <row r="1290" spans="12:13">
      <c r="L1290" s="21"/>
      <c r="M1290" s="21"/>
    </row>
    <row r="1291" spans="12:13">
      <c r="L1291" s="21"/>
      <c r="M1291" s="21"/>
    </row>
    <row r="1292" spans="12:13">
      <c r="L1292" s="21"/>
      <c r="M1292" s="21"/>
    </row>
    <row r="1293" spans="12:13">
      <c r="L1293" s="21"/>
      <c r="M1293" s="21"/>
    </row>
    <row r="1294" spans="12:13">
      <c r="L1294" s="21"/>
      <c r="M1294" s="21"/>
    </row>
    <row r="1295" spans="12:13">
      <c r="L1295" s="21"/>
      <c r="M1295" s="21"/>
    </row>
    <row r="1296" spans="12:13">
      <c r="L1296" s="21"/>
      <c r="M1296" s="21"/>
    </row>
    <row r="1297" spans="12:13">
      <c r="L1297" s="21"/>
      <c r="M1297" s="21"/>
    </row>
    <row r="1298" spans="12:13">
      <c r="L1298" s="21"/>
      <c r="M1298" s="21"/>
    </row>
    <row r="1299" spans="12:13">
      <c r="L1299" s="21"/>
      <c r="M1299" s="21"/>
    </row>
    <row r="1300" spans="12:13">
      <c r="L1300" s="21"/>
      <c r="M1300" s="21"/>
    </row>
    <row r="1301" spans="12:13">
      <c r="L1301" s="21"/>
      <c r="M1301" s="21"/>
    </row>
    <row r="1302" spans="12:13">
      <c r="L1302" s="21"/>
      <c r="M1302" s="21"/>
    </row>
    <row r="1303" spans="12:13">
      <c r="L1303" s="21"/>
      <c r="M1303" s="21"/>
    </row>
    <row r="1304" spans="12:13">
      <c r="L1304" s="21"/>
      <c r="M1304" s="21"/>
    </row>
    <row r="1305" spans="12:13">
      <c r="L1305" s="21"/>
      <c r="M1305" s="21"/>
    </row>
    <row r="1306" spans="12:13">
      <c r="L1306" s="21"/>
      <c r="M1306" s="21"/>
    </row>
    <row r="1307" spans="12:13">
      <c r="L1307" s="21"/>
      <c r="M1307" s="21"/>
    </row>
    <row r="1308" spans="12:13">
      <c r="L1308" s="21"/>
      <c r="M1308" s="21"/>
    </row>
    <row r="1309" spans="12:13">
      <c r="L1309" s="21"/>
      <c r="M1309" s="21"/>
    </row>
    <row r="1310" spans="12:13">
      <c r="L1310" s="21"/>
      <c r="M1310" s="21"/>
    </row>
    <row r="1311" spans="12:13">
      <c r="L1311" s="21"/>
      <c r="M1311" s="21"/>
    </row>
    <row r="1312" spans="12:13">
      <c r="L1312" s="21"/>
      <c r="M1312" s="21"/>
    </row>
    <row r="1313" spans="12:13">
      <c r="L1313" s="21"/>
      <c r="M1313" s="21"/>
    </row>
    <row r="1314" spans="12:13">
      <c r="L1314" s="21"/>
      <c r="M1314" s="21"/>
    </row>
    <row r="1315" spans="12:13">
      <c r="L1315" s="21"/>
      <c r="M1315" s="21"/>
    </row>
    <row r="1316" spans="12:13">
      <c r="L1316" s="21"/>
      <c r="M1316" s="21"/>
    </row>
    <row r="1317" spans="12:13">
      <c r="L1317" s="21"/>
      <c r="M1317" s="21"/>
    </row>
    <row r="1318" spans="12:13">
      <c r="L1318" s="21"/>
      <c r="M1318" s="21"/>
    </row>
    <row r="1319" spans="12:13">
      <c r="L1319" s="21"/>
      <c r="M1319" s="21"/>
    </row>
    <row r="1320" spans="12:13">
      <c r="L1320" s="21"/>
      <c r="M1320" s="21"/>
    </row>
    <row r="1321" spans="12:13">
      <c r="L1321" s="21"/>
      <c r="M1321" s="21"/>
    </row>
    <row r="1322" spans="12:13">
      <c r="L1322" s="21"/>
      <c r="M1322" s="21"/>
    </row>
    <row r="1323" spans="12:13">
      <c r="L1323" s="21"/>
      <c r="M1323" s="21"/>
    </row>
    <row r="1324" spans="12:13">
      <c r="L1324" s="21"/>
      <c r="M1324" s="21"/>
    </row>
    <row r="1325" spans="12:13">
      <c r="L1325" s="21"/>
      <c r="M1325" s="21"/>
    </row>
    <row r="1326" spans="12:13">
      <c r="L1326" s="21"/>
      <c r="M1326" s="21"/>
    </row>
    <row r="1327" spans="12:13">
      <c r="L1327" s="21"/>
      <c r="M1327" s="21"/>
    </row>
    <row r="1328" spans="12:13">
      <c r="L1328" s="21"/>
      <c r="M1328" s="21"/>
    </row>
    <row r="1329" spans="12:13">
      <c r="L1329" s="21"/>
      <c r="M1329" s="21"/>
    </row>
    <row r="1330" spans="12:13">
      <c r="L1330" s="21"/>
      <c r="M1330" s="21"/>
    </row>
    <row r="1331" spans="12:13">
      <c r="L1331" s="21"/>
      <c r="M1331" s="21"/>
    </row>
    <row r="1332" spans="12:13">
      <c r="L1332" s="21"/>
      <c r="M1332" s="21"/>
    </row>
    <row r="1333" spans="12:13">
      <c r="L1333" s="21"/>
      <c r="M1333" s="21"/>
    </row>
    <row r="1334" spans="12:13">
      <c r="L1334" s="21"/>
      <c r="M1334" s="21"/>
    </row>
    <row r="1335" spans="12:13">
      <c r="L1335" s="21"/>
      <c r="M1335" s="21"/>
    </row>
    <row r="1336" spans="12:13">
      <c r="L1336" s="21"/>
      <c r="M1336" s="21"/>
    </row>
    <row r="1337" spans="12:13">
      <c r="L1337" s="21"/>
      <c r="M1337" s="21"/>
    </row>
    <row r="1338" spans="12:13">
      <c r="L1338" s="21"/>
      <c r="M1338" s="21"/>
    </row>
    <row r="1339" spans="12:13">
      <c r="L1339" s="21"/>
      <c r="M1339" s="21"/>
    </row>
    <row r="1340" spans="12:13">
      <c r="L1340" s="21"/>
      <c r="M1340" s="21"/>
    </row>
    <row r="1341" spans="12:13">
      <c r="L1341" s="21"/>
      <c r="M1341" s="21"/>
    </row>
    <row r="1342" spans="12:13">
      <c r="L1342" s="21"/>
      <c r="M1342" s="21"/>
    </row>
    <row r="1343" spans="12:13">
      <c r="L1343" s="21"/>
      <c r="M1343" s="21"/>
    </row>
    <row r="1344" spans="12:13">
      <c r="L1344" s="21"/>
      <c r="M1344" s="21"/>
    </row>
    <row r="1345" spans="12:13">
      <c r="L1345" s="21"/>
      <c r="M1345" s="21"/>
    </row>
    <row r="1346" spans="12:13">
      <c r="L1346" s="21"/>
      <c r="M1346" s="21"/>
    </row>
    <row r="1347" spans="12:13">
      <c r="L1347" s="21"/>
      <c r="M1347" s="21"/>
    </row>
    <row r="1348" spans="12:13">
      <c r="L1348" s="21"/>
      <c r="M1348" s="21"/>
    </row>
    <row r="1349" spans="12:13">
      <c r="L1349" s="21"/>
      <c r="M1349" s="21"/>
    </row>
    <row r="1350" spans="12:13">
      <c r="L1350" s="21"/>
      <c r="M1350" s="21"/>
    </row>
    <row r="1351" spans="12:13">
      <c r="L1351" s="21"/>
      <c r="M1351" s="21"/>
    </row>
    <row r="1352" spans="12:13">
      <c r="L1352" s="21"/>
      <c r="M1352" s="21"/>
    </row>
    <row r="1353" spans="12:13">
      <c r="L1353" s="21"/>
      <c r="M1353" s="21"/>
    </row>
    <row r="1354" spans="12:13">
      <c r="L1354" s="21"/>
      <c r="M1354" s="21"/>
    </row>
    <row r="1355" spans="12:13">
      <c r="L1355" s="21"/>
      <c r="M1355" s="21"/>
    </row>
    <row r="1356" spans="12:13">
      <c r="L1356" s="21"/>
      <c r="M1356" s="21"/>
    </row>
    <row r="1357" spans="12:13">
      <c r="L1357" s="21"/>
      <c r="M1357" s="21"/>
    </row>
    <row r="1358" spans="12:13">
      <c r="L1358" s="21"/>
      <c r="M1358" s="21"/>
    </row>
    <row r="1359" spans="12:13">
      <c r="L1359" s="21"/>
      <c r="M1359" s="21"/>
    </row>
    <row r="1360" spans="12:13">
      <c r="L1360" s="21"/>
      <c r="M1360" s="21"/>
    </row>
    <row r="1361" spans="12:13">
      <c r="L1361" s="21"/>
      <c r="M1361" s="21"/>
    </row>
    <row r="1362" spans="12:13">
      <c r="L1362" s="21"/>
      <c r="M1362" s="21"/>
    </row>
    <row r="1363" spans="12:13">
      <c r="L1363" s="21"/>
      <c r="M1363" s="21"/>
    </row>
    <row r="1364" spans="12:13">
      <c r="L1364" s="21"/>
      <c r="M1364" s="21"/>
    </row>
    <row r="1365" spans="12:13">
      <c r="L1365" s="21"/>
      <c r="M1365" s="21"/>
    </row>
    <row r="1366" spans="12:13">
      <c r="L1366" s="21"/>
      <c r="M1366" s="21"/>
    </row>
    <row r="1367" spans="12:13">
      <c r="L1367" s="21"/>
      <c r="M1367" s="21"/>
    </row>
    <row r="1368" spans="12:13">
      <c r="L1368" s="21"/>
      <c r="M1368" s="21"/>
    </row>
    <row r="1369" spans="12:13">
      <c r="L1369" s="21"/>
      <c r="M1369" s="21"/>
    </row>
    <row r="1370" spans="12:13">
      <c r="L1370" s="21"/>
      <c r="M1370" s="21"/>
    </row>
    <row r="1371" spans="12:13">
      <c r="L1371" s="21"/>
      <c r="M1371" s="21"/>
    </row>
    <row r="1372" spans="12:13">
      <c r="L1372" s="21"/>
      <c r="M1372" s="21"/>
    </row>
    <row r="1373" spans="12:13">
      <c r="L1373" s="21"/>
      <c r="M1373" s="21"/>
    </row>
    <row r="1374" spans="12:13">
      <c r="L1374" s="21"/>
      <c r="M1374" s="21"/>
    </row>
    <row r="1375" spans="12:13">
      <c r="L1375" s="21"/>
      <c r="M1375" s="21"/>
    </row>
    <row r="1376" spans="12:13">
      <c r="L1376" s="21"/>
      <c r="M1376" s="21"/>
    </row>
    <row r="1377" spans="12:13">
      <c r="L1377" s="21"/>
      <c r="M1377" s="21"/>
    </row>
    <row r="1378" spans="12:13">
      <c r="L1378" s="21"/>
      <c r="M1378" s="21"/>
    </row>
    <row r="1379" spans="12:13">
      <c r="L1379" s="21"/>
      <c r="M1379" s="21"/>
    </row>
    <row r="1380" spans="12:13">
      <c r="L1380" s="21"/>
      <c r="M1380" s="21"/>
    </row>
    <row r="1381" spans="12:13">
      <c r="L1381" s="21"/>
      <c r="M1381" s="21"/>
    </row>
    <row r="1382" spans="12:13">
      <c r="L1382" s="21"/>
      <c r="M1382" s="21"/>
    </row>
    <row r="1383" spans="12:13">
      <c r="L1383" s="21"/>
      <c r="M1383" s="21"/>
    </row>
    <row r="1384" spans="12:13">
      <c r="L1384" s="21"/>
      <c r="M1384" s="21"/>
    </row>
    <row r="1385" spans="12:13">
      <c r="L1385" s="21"/>
      <c r="M1385" s="21"/>
    </row>
    <row r="1386" spans="12:13">
      <c r="L1386" s="21"/>
      <c r="M1386" s="21"/>
    </row>
    <row r="1387" spans="12:13">
      <c r="L1387" s="21"/>
      <c r="M1387" s="21"/>
    </row>
    <row r="1388" spans="12:13">
      <c r="L1388" s="21"/>
      <c r="M1388" s="21"/>
    </row>
    <row r="1389" spans="12:13">
      <c r="L1389" s="21"/>
      <c r="M1389" s="21"/>
    </row>
    <row r="1390" spans="12:13">
      <c r="L1390" s="21"/>
      <c r="M1390" s="21"/>
    </row>
    <row r="1391" spans="12:13">
      <c r="L1391" s="21"/>
      <c r="M1391" s="21"/>
    </row>
    <row r="1392" spans="12:13">
      <c r="L1392" s="21"/>
      <c r="M1392" s="21"/>
    </row>
    <row r="1393" spans="12:13">
      <c r="L1393" s="21"/>
      <c r="M1393" s="21"/>
    </row>
    <row r="1394" spans="12:13">
      <c r="L1394" s="21"/>
      <c r="M1394" s="21"/>
    </row>
    <row r="1395" spans="12:13">
      <c r="L1395" s="21"/>
      <c r="M1395" s="21"/>
    </row>
    <row r="1396" spans="12:13">
      <c r="L1396" s="21"/>
      <c r="M1396" s="21"/>
    </row>
    <row r="1397" spans="12:13">
      <c r="L1397" s="21"/>
      <c r="M1397" s="21"/>
    </row>
    <row r="1398" spans="12:13">
      <c r="L1398" s="21"/>
      <c r="M1398" s="21"/>
    </row>
    <row r="1399" spans="12:13">
      <c r="L1399" s="21"/>
      <c r="M1399" s="21"/>
    </row>
    <row r="1400" spans="12:13">
      <c r="L1400" s="21"/>
      <c r="M1400" s="21"/>
    </row>
    <row r="1401" spans="12:13">
      <c r="L1401" s="21"/>
      <c r="M1401" s="21"/>
    </row>
    <row r="1402" spans="12:13">
      <c r="L1402" s="21"/>
      <c r="M1402" s="21"/>
    </row>
    <row r="1403" spans="12:13">
      <c r="L1403" s="21"/>
      <c r="M1403" s="21"/>
    </row>
    <row r="1404" spans="12:13">
      <c r="L1404" s="21"/>
      <c r="M1404" s="21"/>
    </row>
    <row r="1405" spans="12:13">
      <c r="L1405" s="21"/>
      <c r="M1405" s="21"/>
    </row>
    <row r="1406" spans="12:13">
      <c r="L1406" s="21"/>
      <c r="M1406" s="21"/>
    </row>
    <row r="1407" spans="12:13">
      <c r="L1407" s="21"/>
      <c r="M1407" s="21"/>
    </row>
    <row r="1408" spans="12:13">
      <c r="L1408" s="21"/>
      <c r="M1408" s="21"/>
    </row>
    <row r="1409" spans="12:13">
      <c r="L1409" s="21"/>
      <c r="M1409" s="21"/>
    </row>
    <row r="1410" spans="12:13">
      <c r="L1410" s="21"/>
      <c r="M1410" s="21"/>
    </row>
    <row r="1411" spans="12:13">
      <c r="L1411" s="21"/>
      <c r="M1411" s="21"/>
    </row>
    <row r="1412" spans="12:13">
      <c r="L1412" s="21"/>
      <c r="M1412" s="21"/>
    </row>
    <row r="1413" spans="12:13">
      <c r="L1413" s="21"/>
      <c r="M1413" s="21"/>
    </row>
    <row r="1414" spans="12:13">
      <c r="L1414" s="21"/>
      <c r="M1414" s="21"/>
    </row>
    <row r="1415" spans="12:13">
      <c r="L1415" s="21"/>
      <c r="M1415" s="21"/>
    </row>
    <row r="1416" spans="12:13">
      <c r="L1416" s="21"/>
      <c r="M1416" s="21"/>
    </row>
    <row r="1417" spans="12:13">
      <c r="L1417" s="21"/>
      <c r="M1417" s="21"/>
    </row>
    <row r="1418" spans="12:13">
      <c r="L1418" s="21"/>
      <c r="M1418" s="21"/>
    </row>
    <row r="1419" spans="12:13">
      <c r="L1419" s="21"/>
      <c r="M1419" s="21"/>
    </row>
    <row r="1420" spans="12:13">
      <c r="L1420" s="21"/>
      <c r="M1420" s="21"/>
    </row>
    <row r="1421" spans="12:13">
      <c r="L1421" s="21"/>
      <c r="M1421" s="21"/>
    </row>
    <row r="1422" spans="12:13">
      <c r="L1422" s="21"/>
      <c r="M1422" s="21"/>
    </row>
    <row r="1423" spans="12:13">
      <c r="L1423" s="21"/>
      <c r="M1423" s="21"/>
    </row>
    <row r="1424" spans="12:13">
      <c r="L1424" s="21"/>
      <c r="M1424" s="21"/>
    </row>
    <row r="1425" spans="12:13">
      <c r="L1425" s="21"/>
      <c r="M1425" s="21"/>
    </row>
    <row r="1426" spans="12:13">
      <c r="L1426" s="21"/>
      <c r="M1426" s="21"/>
    </row>
    <row r="1427" spans="12:13">
      <c r="L1427" s="21"/>
      <c r="M1427" s="21"/>
    </row>
    <row r="1428" spans="12:13">
      <c r="L1428" s="21"/>
      <c r="M1428" s="21"/>
    </row>
    <row r="1429" spans="12:13">
      <c r="L1429" s="21"/>
      <c r="M1429" s="21"/>
    </row>
    <row r="1430" spans="12:13">
      <c r="L1430" s="21"/>
      <c r="M1430" s="21"/>
    </row>
    <row r="1431" spans="12:13">
      <c r="L1431" s="21"/>
      <c r="M1431" s="21"/>
    </row>
    <row r="1432" spans="12:13">
      <c r="L1432" s="21"/>
      <c r="M1432" s="21"/>
    </row>
    <row r="1433" spans="12:13">
      <c r="L1433" s="21"/>
      <c r="M1433" s="21"/>
    </row>
    <row r="1434" spans="12:13">
      <c r="L1434" s="21"/>
      <c r="M1434" s="21"/>
    </row>
    <row r="1435" spans="12:13">
      <c r="L1435" s="21"/>
      <c r="M1435" s="21"/>
    </row>
    <row r="1436" spans="12:13">
      <c r="L1436" s="21"/>
      <c r="M1436" s="21"/>
    </row>
    <row r="1437" spans="12:13">
      <c r="L1437" s="21"/>
      <c r="M1437" s="21"/>
    </row>
    <row r="1438" spans="12:13">
      <c r="L1438" s="21"/>
      <c r="M1438" s="21"/>
    </row>
    <row r="1439" spans="12:13">
      <c r="L1439" s="21"/>
      <c r="M1439" s="21"/>
    </row>
    <row r="1440" spans="12:13">
      <c r="L1440" s="21"/>
      <c r="M1440" s="21"/>
    </row>
    <row r="1441" spans="12:13">
      <c r="L1441" s="21"/>
      <c r="M1441" s="21"/>
    </row>
    <row r="1442" spans="12:13">
      <c r="L1442" s="21"/>
      <c r="M1442" s="21"/>
    </row>
    <row r="1443" spans="12:13">
      <c r="L1443" s="21"/>
      <c r="M1443" s="21"/>
    </row>
    <row r="1444" spans="12:13">
      <c r="L1444" s="21"/>
      <c r="M1444" s="21"/>
    </row>
    <row r="1445" spans="12:13">
      <c r="L1445" s="21"/>
      <c r="M1445" s="21"/>
    </row>
    <row r="1446" spans="12:13">
      <c r="L1446" s="21"/>
      <c r="M1446" s="21"/>
    </row>
    <row r="1447" spans="12:13">
      <c r="L1447" s="21"/>
      <c r="M1447" s="21"/>
    </row>
    <row r="1448" spans="12:13">
      <c r="L1448" s="21"/>
      <c r="M1448" s="21"/>
    </row>
    <row r="1449" spans="12:13">
      <c r="L1449" s="21"/>
      <c r="M1449" s="21"/>
    </row>
    <row r="1450" spans="12:13">
      <c r="L1450" s="21"/>
      <c r="M1450" s="21"/>
    </row>
    <row r="1451" spans="12:13">
      <c r="L1451" s="21"/>
      <c r="M1451" s="21"/>
    </row>
    <row r="1452" spans="12:13">
      <c r="L1452" s="21"/>
      <c r="M1452" s="21"/>
    </row>
    <row r="1453" spans="12:13">
      <c r="L1453" s="21"/>
      <c r="M1453" s="21"/>
    </row>
    <row r="1454" spans="12:13">
      <c r="L1454" s="21"/>
      <c r="M1454" s="21"/>
    </row>
    <row r="1455" spans="12:13">
      <c r="L1455" s="21"/>
      <c r="M1455" s="21"/>
    </row>
    <row r="1456" spans="12:13">
      <c r="L1456" s="21"/>
      <c r="M1456" s="21"/>
    </row>
    <row r="1457" spans="12:13">
      <c r="L1457" s="21"/>
      <c r="M1457" s="21"/>
    </row>
    <row r="1458" spans="12:13">
      <c r="L1458" s="21"/>
      <c r="M1458" s="21"/>
    </row>
    <row r="1459" spans="12:13">
      <c r="L1459" s="21"/>
      <c r="M1459" s="21"/>
    </row>
    <row r="1460" spans="12:13">
      <c r="L1460" s="21"/>
      <c r="M1460" s="21"/>
    </row>
    <row r="1461" spans="12:13">
      <c r="L1461" s="21"/>
      <c r="M1461" s="21"/>
    </row>
    <row r="1462" spans="12:13">
      <c r="L1462" s="21"/>
      <c r="M1462" s="21"/>
    </row>
    <row r="1463" spans="12:13">
      <c r="L1463" s="21"/>
      <c r="M1463" s="21"/>
    </row>
    <row r="1464" spans="12:13">
      <c r="L1464" s="21"/>
      <c r="M1464" s="21"/>
    </row>
    <row r="1465" spans="12:13">
      <c r="L1465" s="21"/>
      <c r="M1465" s="21"/>
    </row>
    <row r="1466" spans="12:13">
      <c r="L1466" s="21"/>
      <c r="M1466" s="21"/>
    </row>
    <row r="1467" spans="12:13">
      <c r="L1467" s="21"/>
      <c r="M1467" s="21"/>
    </row>
    <row r="1468" spans="12:13">
      <c r="L1468" s="21"/>
      <c r="M1468" s="21"/>
    </row>
    <row r="1469" spans="12:13">
      <c r="L1469" s="21"/>
      <c r="M1469" s="21"/>
    </row>
    <row r="1470" spans="12:13">
      <c r="L1470" s="21"/>
      <c r="M1470" s="21"/>
    </row>
    <row r="1471" spans="12:13">
      <c r="L1471" s="21"/>
      <c r="M1471" s="21"/>
    </row>
    <row r="1472" spans="12:13">
      <c r="L1472" s="21"/>
      <c r="M1472" s="21"/>
    </row>
    <row r="1473" spans="12:13">
      <c r="L1473" s="21"/>
      <c r="M1473" s="21"/>
    </row>
    <row r="1474" spans="12:13">
      <c r="L1474" s="21"/>
      <c r="M1474" s="21"/>
    </row>
    <row r="1475" spans="12:13">
      <c r="L1475" s="21"/>
      <c r="M1475" s="21"/>
    </row>
    <row r="1476" spans="12:13">
      <c r="L1476" s="21"/>
      <c r="M1476" s="21"/>
    </row>
    <row r="1477" spans="12:13">
      <c r="L1477" s="21"/>
      <c r="M1477" s="21"/>
    </row>
    <row r="1478" spans="12:13">
      <c r="L1478" s="21"/>
      <c r="M1478" s="21"/>
    </row>
    <row r="1479" spans="12:13">
      <c r="L1479" s="21"/>
      <c r="M1479" s="21"/>
    </row>
    <row r="1480" spans="12:13">
      <c r="L1480" s="21"/>
      <c r="M1480" s="21"/>
    </row>
    <row r="1481" spans="12:13">
      <c r="L1481" s="21"/>
      <c r="M1481" s="21"/>
    </row>
    <row r="1482" spans="12:13">
      <c r="L1482" s="21"/>
      <c r="M1482" s="21"/>
    </row>
    <row r="1483" spans="12:13">
      <c r="L1483" s="21"/>
      <c r="M1483" s="21"/>
    </row>
    <row r="1484" spans="12:13">
      <c r="L1484" s="21"/>
      <c r="M1484" s="21"/>
    </row>
    <row r="1485" spans="12:13">
      <c r="L1485" s="21"/>
      <c r="M1485" s="21"/>
    </row>
    <row r="1486" spans="12:13">
      <c r="L1486" s="21"/>
      <c r="M1486" s="21"/>
    </row>
    <row r="1487" spans="12:13">
      <c r="L1487" s="21"/>
      <c r="M1487" s="21"/>
    </row>
    <row r="1488" spans="12:13">
      <c r="L1488" s="21"/>
      <c r="M1488" s="21"/>
    </row>
    <row r="1489" spans="12:13">
      <c r="L1489" s="21"/>
      <c r="M1489" s="21"/>
    </row>
    <row r="1490" spans="12:13">
      <c r="L1490" s="21"/>
      <c r="M1490" s="21"/>
    </row>
    <row r="1491" spans="12:13">
      <c r="L1491" s="21"/>
      <c r="M1491" s="21"/>
    </row>
    <row r="1492" spans="12:13">
      <c r="L1492" s="21"/>
      <c r="M1492" s="21"/>
    </row>
    <row r="1493" spans="12:13">
      <c r="L1493" s="21"/>
      <c r="M1493" s="21"/>
    </row>
    <row r="1494" spans="12:13">
      <c r="L1494" s="21"/>
      <c r="M1494" s="21"/>
    </row>
    <row r="1495" spans="12:13">
      <c r="L1495" s="21"/>
      <c r="M1495" s="21"/>
    </row>
    <row r="1496" spans="12:13">
      <c r="L1496" s="21"/>
      <c r="M1496" s="21"/>
    </row>
    <row r="1497" spans="12:13">
      <c r="L1497" s="21"/>
      <c r="M1497" s="21"/>
    </row>
    <row r="1498" spans="12:13">
      <c r="L1498" s="21"/>
      <c r="M1498" s="21"/>
    </row>
    <row r="1499" spans="12:13">
      <c r="L1499" s="21"/>
      <c r="M1499" s="21"/>
    </row>
    <row r="1500" spans="12:13">
      <c r="L1500" s="21"/>
      <c r="M1500" s="21"/>
    </row>
    <row r="1501" spans="12:13">
      <c r="L1501" s="21"/>
      <c r="M1501" s="21"/>
    </row>
    <row r="1502" spans="12:13">
      <c r="L1502" s="21"/>
      <c r="M1502" s="21"/>
    </row>
    <row r="1503" spans="12:13">
      <c r="L1503" s="21"/>
      <c r="M1503" s="21"/>
    </row>
    <row r="1504" spans="12:13">
      <c r="L1504" s="21"/>
      <c r="M1504" s="21"/>
    </row>
    <row r="1505" spans="12:13">
      <c r="L1505" s="21"/>
      <c r="M1505" s="21"/>
    </row>
    <row r="1506" spans="12:13">
      <c r="L1506" s="21"/>
      <c r="M1506" s="21"/>
    </row>
    <row r="1507" spans="12:13">
      <c r="L1507" s="21"/>
      <c r="M1507" s="21"/>
    </row>
    <row r="1508" spans="12:13">
      <c r="L1508" s="21"/>
      <c r="M1508" s="21"/>
    </row>
    <row r="1509" spans="12:13">
      <c r="L1509" s="21"/>
      <c r="M1509" s="21"/>
    </row>
    <row r="1510" spans="12:13">
      <c r="L1510" s="21"/>
      <c r="M1510" s="21"/>
    </row>
    <row r="1511" spans="12:13">
      <c r="L1511" s="21"/>
      <c r="M1511" s="21"/>
    </row>
    <row r="1512" spans="12:13">
      <c r="L1512" s="21"/>
      <c r="M1512" s="21"/>
    </row>
    <row r="1513" spans="12:13">
      <c r="L1513" s="21"/>
      <c r="M1513" s="21"/>
    </row>
    <row r="1514" spans="12:13">
      <c r="L1514" s="21"/>
      <c r="M1514" s="21"/>
    </row>
    <row r="1515" spans="12:13">
      <c r="L1515" s="21"/>
      <c r="M1515" s="21"/>
    </row>
    <row r="1516" spans="12:13">
      <c r="L1516" s="21"/>
      <c r="M1516" s="21"/>
    </row>
    <row r="1517" spans="12:13">
      <c r="L1517" s="21"/>
      <c r="M1517" s="21"/>
    </row>
    <row r="1518" spans="12:13">
      <c r="L1518" s="21"/>
      <c r="M1518" s="21"/>
    </row>
    <row r="1519" spans="12:13">
      <c r="L1519" s="21"/>
      <c r="M1519" s="21"/>
    </row>
    <row r="1520" spans="12:13">
      <c r="L1520" s="21"/>
      <c r="M1520" s="21"/>
    </row>
    <row r="1521" spans="12:13">
      <c r="L1521" s="21"/>
      <c r="M1521" s="21"/>
    </row>
    <row r="1522" spans="12:13">
      <c r="L1522" s="21"/>
      <c r="M1522" s="21"/>
    </row>
    <row r="1523" spans="12:13">
      <c r="L1523" s="21"/>
      <c r="M1523" s="21"/>
    </row>
    <row r="1524" spans="12:13">
      <c r="L1524" s="21"/>
      <c r="M1524" s="21"/>
    </row>
    <row r="1525" spans="12:13">
      <c r="L1525" s="21"/>
      <c r="M1525" s="21"/>
    </row>
    <row r="1526" spans="12:13">
      <c r="L1526" s="21"/>
      <c r="M1526" s="21"/>
    </row>
    <row r="1527" spans="12:13">
      <c r="L1527" s="21"/>
      <c r="M1527" s="21"/>
    </row>
    <row r="1528" spans="12:13">
      <c r="L1528" s="21"/>
      <c r="M1528" s="21"/>
    </row>
    <row r="1529" spans="12:13">
      <c r="L1529" s="21"/>
      <c r="M1529" s="21"/>
    </row>
    <row r="1530" spans="12:13">
      <c r="L1530" s="21"/>
      <c r="M1530" s="21"/>
    </row>
    <row r="1531" spans="12:13">
      <c r="L1531" s="21"/>
      <c r="M1531" s="21"/>
    </row>
    <row r="1532" spans="12:13">
      <c r="L1532" s="21"/>
      <c r="M1532" s="21"/>
    </row>
    <row r="1533" spans="12:13">
      <c r="L1533" s="21"/>
      <c r="M1533" s="21"/>
    </row>
    <row r="1534" spans="12:13">
      <c r="L1534" s="21"/>
      <c r="M1534" s="21"/>
    </row>
    <row r="1535" spans="12:13">
      <c r="L1535" s="21"/>
      <c r="M1535" s="21"/>
    </row>
    <row r="1536" spans="12:13">
      <c r="L1536" s="21"/>
      <c r="M1536" s="21"/>
    </row>
    <row r="1537" spans="12:13">
      <c r="L1537" s="21"/>
      <c r="M1537" s="21"/>
    </row>
    <row r="1538" spans="12:13">
      <c r="L1538" s="21"/>
      <c r="M1538" s="21"/>
    </row>
    <row r="1539" spans="12:13">
      <c r="L1539" s="21"/>
      <c r="M1539" s="21"/>
    </row>
    <row r="1540" spans="12:13">
      <c r="L1540" s="21"/>
      <c r="M1540" s="21"/>
    </row>
    <row r="1541" spans="12:13">
      <c r="L1541" s="21"/>
      <c r="M1541" s="21"/>
    </row>
    <row r="1542" spans="12:13">
      <c r="L1542" s="21"/>
      <c r="M1542" s="21"/>
    </row>
    <row r="1543" spans="12:13">
      <c r="L1543" s="21"/>
      <c r="M1543" s="21"/>
    </row>
    <row r="1544" spans="12:13">
      <c r="L1544" s="21"/>
      <c r="M1544" s="21"/>
    </row>
    <row r="1545" spans="12:13">
      <c r="L1545" s="21"/>
      <c r="M1545" s="21"/>
    </row>
    <row r="1546" spans="12:13">
      <c r="L1546" s="21"/>
      <c r="M1546" s="21"/>
    </row>
    <row r="1547" spans="12:13">
      <c r="L1547" s="21"/>
      <c r="M1547" s="21"/>
    </row>
    <row r="1548" spans="12:13">
      <c r="L1548" s="21"/>
      <c r="M1548" s="21"/>
    </row>
    <row r="1549" spans="12:13">
      <c r="L1549" s="21"/>
      <c r="M1549" s="21"/>
    </row>
    <row r="1550" spans="12:13">
      <c r="L1550" s="21"/>
      <c r="M1550" s="21"/>
    </row>
    <row r="1551" spans="12:13">
      <c r="L1551" s="21"/>
      <c r="M1551" s="21"/>
    </row>
    <row r="1552" spans="12:13">
      <c r="L1552" s="21"/>
      <c r="M1552" s="21"/>
    </row>
    <row r="1553" spans="12:13">
      <c r="L1553" s="21"/>
      <c r="M1553" s="21"/>
    </row>
    <row r="1554" spans="12:13">
      <c r="L1554" s="21"/>
      <c r="M1554" s="21"/>
    </row>
    <row r="1555" spans="12:13">
      <c r="L1555" s="21"/>
      <c r="M1555" s="21"/>
    </row>
    <row r="1556" spans="12:13">
      <c r="L1556" s="21"/>
      <c r="M1556" s="21"/>
    </row>
    <row r="1557" spans="12:13">
      <c r="L1557" s="21"/>
      <c r="M1557" s="21"/>
    </row>
    <row r="1558" spans="12:13">
      <c r="L1558" s="21"/>
      <c r="M1558" s="21"/>
    </row>
    <row r="1559" spans="12:13">
      <c r="L1559" s="21"/>
      <c r="M1559" s="21"/>
    </row>
    <row r="1560" spans="12:13">
      <c r="L1560" s="21"/>
      <c r="M1560" s="21"/>
    </row>
    <row r="1561" spans="12:13">
      <c r="L1561" s="21"/>
      <c r="M1561" s="21"/>
    </row>
    <row r="1562" spans="12:13">
      <c r="L1562" s="21"/>
      <c r="M1562" s="21"/>
    </row>
    <row r="1563" spans="12:13">
      <c r="L1563" s="21"/>
      <c r="M1563" s="21"/>
    </row>
    <row r="1564" spans="12:13">
      <c r="L1564" s="21"/>
      <c r="M1564" s="21"/>
    </row>
    <row r="1565" spans="12:13">
      <c r="L1565" s="21"/>
      <c r="M1565" s="21"/>
    </row>
    <row r="1566" spans="12:13">
      <c r="L1566" s="21"/>
      <c r="M1566" s="21"/>
    </row>
    <row r="1567" spans="12:13">
      <c r="L1567" s="21"/>
      <c r="M1567" s="21"/>
    </row>
    <row r="1568" spans="12:13">
      <c r="L1568" s="21"/>
      <c r="M1568" s="21"/>
    </row>
    <row r="1569" spans="12:13">
      <c r="L1569" s="21"/>
      <c r="M1569" s="21"/>
    </row>
    <row r="1570" spans="12:13">
      <c r="L1570" s="21"/>
      <c r="M1570" s="21"/>
    </row>
    <row r="1571" spans="12:13">
      <c r="L1571" s="21"/>
      <c r="M1571" s="21"/>
    </row>
    <row r="1572" spans="12:13">
      <c r="L1572" s="21"/>
      <c r="M1572" s="21"/>
    </row>
    <row r="1573" spans="12:13">
      <c r="L1573" s="21"/>
      <c r="M1573" s="21"/>
    </row>
    <row r="1574" spans="12:13">
      <c r="L1574" s="21"/>
      <c r="M1574" s="21"/>
    </row>
    <row r="1575" spans="12:13">
      <c r="L1575" s="21"/>
      <c r="M1575" s="21"/>
    </row>
    <row r="1576" spans="12:13">
      <c r="L1576" s="21"/>
      <c r="M1576" s="21"/>
    </row>
    <row r="1577" spans="12:13">
      <c r="L1577" s="21"/>
      <c r="M1577" s="21"/>
    </row>
    <row r="1578" spans="12:13">
      <c r="L1578" s="21"/>
      <c r="M1578" s="21"/>
    </row>
    <row r="1579" spans="12:13">
      <c r="L1579" s="21"/>
      <c r="M1579" s="21"/>
    </row>
    <row r="1580" spans="12:13">
      <c r="L1580" s="21"/>
      <c r="M1580" s="21"/>
    </row>
    <row r="1581" spans="12:13">
      <c r="L1581" s="21"/>
      <c r="M1581" s="21"/>
    </row>
    <row r="1582" spans="12:13">
      <c r="L1582" s="21"/>
      <c r="M1582" s="21"/>
    </row>
    <row r="1583" spans="12:13">
      <c r="L1583" s="21"/>
      <c r="M1583" s="21"/>
    </row>
    <row r="1584" spans="12:13">
      <c r="L1584" s="21"/>
      <c r="M1584" s="21"/>
    </row>
    <row r="1585" spans="12:13">
      <c r="L1585" s="21"/>
      <c r="M1585" s="21"/>
    </row>
    <row r="1586" spans="12:13">
      <c r="L1586" s="21"/>
      <c r="M1586" s="21"/>
    </row>
    <row r="1587" spans="12:13">
      <c r="L1587" s="21"/>
      <c r="M1587" s="21"/>
    </row>
    <row r="1588" spans="12:13">
      <c r="L1588" s="21"/>
      <c r="M1588" s="21"/>
    </row>
    <row r="1589" spans="12:13">
      <c r="L1589" s="21"/>
      <c r="M1589" s="21"/>
    </row>
    <row r="1590" spans="12:13">
      <c r="L1590" s="21"/>
      <c r="M1590" s="21"/>
    </row>
    <row r="1591" spans="12:13">
      <c r="L1591" s="21"/>
      <c r="M1591" s="21"/>
    </row>
    <row r="1592" spans="12:13">
      <c r="L1592" s="21"/>
      <c r="M1592" s="21"/>
    </row>
    <row r="1593" spans="12:13">
      <c r="L1593" s="21"/>
      <c r="M1593" s="21"/>
    </row>
    <row r="1594" spans="12:13">
      <c r="L1594" s="21"/>
      <c r="M1594" s="21"/>
    </row>
    <row r="1595" spans="12:13">
      <c r="L1595" s="21"/>
      <c r="M1595" s="21"/>
    </row>
    <row r="1596" spans="12:13">
      <c r="L1596" s="21"/>
      <c r="M1596" s="21"/>
    </row>
    <row r="1597" spans="12:13">
      <c r="L1597" s="21"/>
      <c r="M1597" s="21"/>
    </row>
    <row r="1598" spans="12:13">
      <c r="L1598" s="21"/>
      <c r="M1598" s="21"/>
    </row>
    <row r="1599" spans="12:13">
      <c r="L1599" s="21"/>
      <c r="M1599" s="21"/>
    </row>
    <row r="1600" spans="12:13">
      <c r="L1600" s="21"/>
      <c r="M1600" s="21"/>
    </row>
    <row r="1601" spans="12:13">
      <c r="L1601" s="21"/>
      <c r="M1601" s="21"/>
    </row>
    <row r="1602" spans="12:13">
      <c r="L1602" s="21"/>
      <c r="M1602" s="21"/>
    </row>
    <row r="1603" spans="12:13">
      <c r="L1603" s="21"/>
      <c r="M1603" s="21"/>
    </row>
    <row r="1604" spans="12:13">
      <c r="L1604" s="21"/>
      <c r="M1604" s="21"/>
    </row>
    <row r="1605" spans="12:13">
      <c r="L1605" s="21"/>
      <c r="M1605" s="21"/>
    </row>
    <row r="1606" spans="12:13">
      <c r="L1606" s="21"/>
      <c r="M1606" s="21"/>
    </row>
    <row r="1607" spans="12:13">
      <c r="L1607" s="21"/>
      <c r="M1607" s="21"/>
    </row>
    <row r="1608" spans="12:13">
      <c r="L1608" s="21"/>
      <c r="M1608" s="21"/>
    </row>
    <row r="1609" spans="12:13">
      <c r="L1609" s="21"/>
      <c r="M1609" s="21"/>
    </row>
    <row r="1610" spans="12:13">
      <c r="L1610" s="21"/>
      <c r="M1610" s="21"/>
    </row>
    <row r="1611" spans="12:13">
      <c r="L1611" s="21"/>
      <c r="M1611" s="21"/>
    </row>
    <row r="1612" spans="12:13">
      <c r="L1612" s="21"/>
      <c r="M1612" s="21"/>
    </row>
    <row r="1613" spans="12:13">
      <c r="L1613" s="21"/>
      <c r="M1613" s="21"/>
    </row>
    <row r="1614" spans="12:13">
      <c r="L1614" s="21"/>
      <c r="M1614" s="21"/>
    </row>
    <row r="1615" spans="12:13">
      <c r="L1615" s="21"/>
      <c r="M1615" s="21"/>
    </row>
    <row r="1616" spans="12:13">
      <c r="L1616" s="21"/>
      <c r="M1616" s="21"/>
    </row>
    <row r="1617" spans="12:13">
      <c r="L1617" s="21"/>
      <c r="M1617" s="21"/>
    </row>
    <row r="1618" spans="12:13">
      <c r="L1618" s="21"/>
      <c r="M1618" s="21"/>
    </row>
    <row r="1619" spans="12:13">
      <c r="L1619" s="21"/>
      <c r="M1619" s="21"/>
    </row>
    <row r="1620" spans="12:13">
      <c r="L1620" s="21"/>
      <c r="M1620" s="21"/>
    </row>
    <row r="1621" spans="12:13">
      <c r="L1621" s="21"/>
      <c r="M1621" s="21"/>
    </row>
    <row r="1622" spans="12:13">
      <c r="L1622" s="21"/>
      <c r="M1622" s="21"/>
    </row>
    <row r="1623" spans="12:13">
      <c r="L1623" s="21"/>
      <c r="M1623" s="21"/>
    </row>
    <row r="1624" spans="12:13">
      <c r="L1624" s="21"/>
      <c r="M1624" s="21"/>
    </row>
    <row r="1625" spans="12:13">
      <c r="L1625" s="21"/>
      <c r="M1625" s="21"/>
    </row>
    <row r="1626" spans="12:13">
      <c r="L1626" s="21"/>
      <c r="M1626" s="21"/>
    </row>
    <row r="1627" spans="12:13">
      <c r="L1627" s="21"/>
      <c r="M1627" s="21"/>
    </row>
    <row r="1628" spans="12:13">
      <c r="L1628" s="21"/>
      <c r="M1628" s="21"/>
    </row>
    <row r="1629" spans="12:13">
      <c r="L1629" s="21"/>
      <c r="M1629" s="21"/>
    </row>
    <row r="1630" spans="12:13">
      <c r="L1630" s="21"/>
      <c r="M1630" s="21"/>
    </row>
    <row r="1631" spans="12:13">
      <c r="L1631" s="21"/>
      <c r="M1631" s="21"/>
    </row>
    <row r="1632" spans="12:13">
      <c r="L1632" s="21"/>
      <c r="M1632" s="21"/>
    </row>
    <row r="1633" spans="12:13">
      <c r="L1633" s="21"/>
      <c r="M1633" s="21"/>
    </row>
    <row r="1634" spans="12:13">
      <c r="L1634" s="21"/>
      <c r="M1634" s="21"/>
    </row>
    <row r="1635" spans="12:13">
      <c r="L1635" s="21"/>
      <c r="M1635" s="21"/>
    </row>
    <row r="1636" spans="12:13">
      <c r="L1636" s="21"/>
      <c r="M1636" s="21"/>
    </row>
    <row r="1637" spans="12:13">
      <c r="L1637" s="21"/>
      <c r="M1637" s="21"/>
    </row>
    <row r="1638" spans="12:13">
      <c r="L1638" s="21"/>
      <c r="M1638" s="21"/>
    </row>
    <row r="1639" spans="12:13">
      <c r="L1639" s="21"/>
      <c r="M1639" s="21"/>
    </row>
    <row r="1640" spans="12:13">
      <c r="L1640" s="21"/>
      <c r="M1640" s="21"/>
    </row>
    <row r="1641" spans="12:13">
      <c r="L1641" s="21"/>
      <c r="M1641" s="21"/>
    </row>
    <row r="1642" spans="12:13">
      <c r="L1642" s="21"/>
      <c r="M1642" s="21"/>
    </row>
    <row r="1643" spans="12:13">
      <c r="L1643" s="21"/>
      <c r="M1643" s="21"/>
    </row>
    <row r="1644" spans="12:13">
      <c r="L1644" s="21"/>
      <c r="M1644" s="21"/>
    </row>
    <row r="1645" spans="12:13">
      <c r="L1645" s="21"/>
      <c r="M1645" s="21"/>
    </row>
    <row r="1646" spans="12:13">
      <c r="L1646" s="21"/>
      <c r="M1646" s="21"/>
    </row>
    <row r="1647" spans="12:13">
      <c r="L1647" s="21"/>
      <c r="M1647" s="21"/>
    </row>
    <row r="1648" spans="12:13">
      <c r="L1648" s="21"/>
      <c r="M1648" s="21"/>
    </row>
    <row r="1649" spans="12:13">
      <c r="L1649" s="21"/>
      <c r="M1649" s="21"/>
    </row>
    <row r="1650" spans="12:13">
      <c r="L1650" s="21"/>
      <c r="M1650" s="21"/>
    </row>
    <row r="1651" spans="12:13">
      <c r="L1651" s="21"/>
      <c r="M1651" s="21"/>
    </row>
    <row r="1652" spans="12:13">
      <c r="L1652" s="21"/>
      <c r="M1652" s="21"/>
    </row>
    <row r="1653" spans="12:13">
      <c r="L1653" s="21"/>
      <c r="M1653" s="21"/>
    </row>
    <row r="1654" spans="12:13">
      <c r="L1654" s="21"/>
      <c r="M1654" s="21"/>
    </row>
    <row r="1655" spans="12:13">
      <c r="L1655" s="21"/>
      <c r="M1655" s="21"/>
    </row>
    <row r="1656" spans="12:13">
      <c r="L1656" s="21"/>
      <c r="M1656" s="21"/>
    </row>
    <row r="1657" spans="12:13">
      <c r="L1657" s="21"/>
      <c r="M1657" s="21"/>
    </row>
    <row r="1658" spans="12:13">
      <c r="L1658" s="21"/>
      <c r="M1658" s="21"/>
    </row>
    <row r="1659" spans="12:13">
      <c r="L1659" s="21"/>
      <c r="M1659" s="21"/>
    </row>
    <row r="1660" spans="12:13">
      <c r="L1660" s="21"/>
      <c r="M1660" s="21"/>
    </row>
    <row r="1661" spans="12:13">
      <c r="L1661" s="21"/>
      <c r="M1661" s="21"/>
    </row>
    <row r="1662" spans="12:13">
      <c r="L1662" s="21"/>
      <c r="M1662" s="21"/>
    </row>
    <row r="1663" spans="12:13">
      <c r="L1663" s="21"/>
      <c r="M1663" s="21"/>
    </row>
    <row r="1664" spans="12:13">
      <c r="L1664" s="21"/>
      <c r="M1664" s="21"/>
    </row>
    <row r="1665" spans="12:13">
      <c r="L1665" s="21"/>
      <c r="M1665" s="21"/>
    </row>
    <row r="1666" spans="12:13">
      <c r="L1666" s="21"/>
      <c r="M1666" s="21"/>
    </row>
    <row r="1667" spans="12:13">
      <c r="L1667" s="21"/>
      <c r="M1667" s="21"/>
    </row>
    <row r="1668" spans="12:13">
      <c r="L1668" s="21"/>
      <c r="M1668" s="21"/>
    </row>
    <row r="1669" spans="12:13">
      <c r="L1669" s="21"/>
      <c r="M1669" s="21"/>
    </row>
    <row r="1670" spans="12:13">
      <c r="L1670" s="21"/>
      <c r="M1670" s="21"/>
    </row>
    <row r="1671" spans="12:13">
      <c r="L1671" s="21"/>
      <c r="M1671" s="21"/>
    </row>
    <row r="1672" spans="12:13">
      <c r="L1672" s="21"/>
      <c r="M1672" s="21"/>
    </row>
    <row r="1673" spans="12:13">
      <c r="L1673" s="21"/>
      <c r="M1673" s="21"/>
    </row>
    <row r="1674" spans="12:13">
      <c r="L1674" s="21"/>
      <c r="M1674" s="21"/>
    </row>
    <row r="1675" spans="12:13">
      <c r="L1675" s="21"/>
      <c r="M1675" s="21"/>
    </row>
    <row r="1676" spans="12:13">
      <c r="L1676" s="21"/>
      <c r="M1676" s="21"/>
    </row>
    <row r="1677" spans="12:13">
      <c r="L1677" s="21"/>
      <c r="M1677" s="21"/>
    </row>
    <row r="1678" spans="12:13">
      <c r="L1678" s="21"/>
      <c r="M1678" s="21"/>
    </row>
    <row r="1679" spans="12:13">
      <c r="L1679" s="21"/>
      <c r="M1679" s="21"/>
    </row>
    <row r="1680" spans="12:13">
      <c r="L1680" s="21"/>
      <c r="M1680" s="21"/>
    </row>
    <row r="1681" spans="12:13">
      <c r="L1681" s="21"/>
      <c r="M1681" s="21"/>
    </row>
    <row r="1682" spans="12:13">
      <c r="L1682" s="21"/>
      <c r="M1682" s="21"/>
    </row>
    <row r="1683" spans="12:13">
      <c r="L1683" s="21"/>
      <c r="M1683" s="21"/>
    </row>
    <row r="1684" spans="12:13">
      <c r="L1684" s="21"/>
      <c r="M1684" s="21"/>
    </row>
    <row r="1685" spans="12:13">
      <c r="L1685" s="21"/>
      <c r="M1685" s="21"/>
    </row>
    <row r="1686" spans="12:13">
      <c r="L1686" s="21"/>
      <c r="M1686" s="21"/>
    </row>
    <row r="1687" spans="12:13">
      <c r="L1687" s="21"/>
      <c r="M1687" s="21"/>
    </row>
    <row r="1688" spans="12:13">
      <c r="L1688" s="21"/>
      <c r="M1688" s="21"/>
    </row>
    <row r="1689" spans="12:13">
      <c r="L1689" s="21"/>
      <c r="M1689" s="21"/>
    </row>
    <row r="1690" spans="12:13">
      <c r="L1690" s="21"/>
      <c r="M1690" s="21"/>
    </row>
    <row r="1691" spans="12:13">
      <c r="L1691" s="21"/>
      <c r="M1691" s="21"/>
    </row>
    <row r="1692" spans="12:13">
      <c r="L1692" s="21"/>
      <c r="M1692" s="21"/>
    </row>
    <row r="1693" spans="12:13">
      <c r="L1693" s="21"/>
      <c r="M1693" s="21"/>
    </row>
    <row r="1694" spans="12:13">
      <c r="L1694" s="21"/>
      <c r="M1694" s="21"/>
    </row>
    <row r="1695" spans="12:13">
      <c r="L1695" s="21"/>
      <c r="M1695" s="21"/>
    </row>
    <row r="1696" spans="12:13">
      <c r="L1696" s="21"/>
      <c r="M1696" s="21"/>
    </row>
    <row r="1697" spans="12:13">
      <c r="L1697" s="21"/>
      <c r="M1697" s="21"/>
    </row>
    <row r="1698" spans="12:13">
      <c r="L1698" s="21"/>
      <c r="M1698" s="21"/>
    </row>
    <row r="1699" spans="12:13">
      <c r="L1699" s="21"/>
      <c r="M1699" s="21"/>
    </row>
    <row r="1700" spans="12:13">
      <c r="L1700" s="21"/>
      <c r="M1700" s="21"/>
    </row>
    <row r="1701" spans="12:13">
      <c r="L1701" s="21"/>
      <c r="M1701" s="21"/>
    </row>
    <row r="1702" spans="12:13">
      <c r="L1702" s="21"/>
      <c r="M1702" s="21"/>
    </row>
    <row r="1703" spans="12:13">
      <c r="L1703" s="21"/>
      <c r="M1703" s="21"/>
    </row>
    <row r="1704" spans="12:13">
      <c r="L1704" s="21"/>
      <c r="M1704" s="21"/>
    </row>
    <row r="1705" spans="12:13">
      <c r="L1705" s="21"/>
      <c r="M1705" s="21"/>
    </row>
    <row r="1706" spans="12:13">
      <c r="L1706" s="21"/>
      <c r="M1706" s="21"/>
    </row>
    <row r="1707" spans="12:13">
      <c r="L1707" s="21"/>
      <c r="M1707" s="21"/>
    </row>
    <row r="1708" spans="12:13">
      <c r="L1708" s="21"/>
      <c r="M1708" s="21"/>
    </row>
    <row r="1709" spans="12:13">
      <c r="L1709" s="21"/>
      <c r="M1709" s="21"/>
    </row>
    <row r="1710" spans="12:13">
      <c r="L1710" s="21"/>
      <c r="M1710" s="21"/>
    </row>
    <row r="1711" spans="12:13">
      <c r="L1711" s="21"/>
      <c r="M1711" s="21"/>
    </row>
    <row r="1712" spans="12:13">
      <c r="L1712" s="21"/>
      <c r="M1712" s="21"/>
    </row>
    <row r="1713" spans="12:13">
      <c r="L1713" s="21"/>
      <c r="M1713" s="21"/>
    </row>
    <row r="1714" spans="12:13">
      <c r="L1714" s="21"/>
      <c r="M1714" s="21"/>
    </row>
    <row r="1715" spans="12:13">
      <c r="L1715" s="21"/>
      <c r="M1715" s="21"/>
    </row>
    <row r="1716" spans="12:13">
      <c r="L1716" s="21"/>
      <c r="M1716" s="21"/>
    </row>
    <row r="1717" spans="12:13">
      <c r="L1717" s="21"/>
      <c r="M1717" s="21"/>
    </row>
    <row r="1718" spans="12:13">
      <c r="L1718" s="21"/>
      <c r="M1718" s="21"/>
    </row>
    <row r="1719" spans="12:13">
      <c r="L1719" s="21"/>
      <c r="M1719" s="21"/>
    </row>
    <row r="1720" spans="12:13">
      <c r="L1720" s="21"/>
      <c r="M1720" s="21"/>
    </row>
    <row r="1721" spans="12:13">
      <c r="L1721" s="21"/>
      <c r="M1721" s="21"/>
    </row>
    <row r="1722" spans="12:13">
      <c r="L1722" s="21"/>
      <c r="M1722" s="21"/>
    </row>
    <row r="1723" spans="12:13">
      <c r="L1723" s="21"/>
      <c r="M1723" s="21"/>
    </row>
    <row r="1724" spans="12:13">
      <c r="L1724" s="21"/>
      <c r="M1724" s="21"/>
    </row>
    <row r="1725" spans="12:13">
      <c r="L1725" s="21"/>
      <c r="M1725" s="21"/>
    </row>
    <row r="1726" spans="12:13">
      <c r="L1726" s="21"/>
      <c r="M1726" s="21"/>
    </row>
    <row r="1727" spans="12:13">
      <c r="L1727" s="21"/>
      <c r="M1727" s="21"/>
    </row>
    <row r="1728" spans="12:13">
      <c r="L1728" s="21"/>
      <c r="M1728" s="21"/>
    </row>
    <row r="1729" spans="12:13">
      <c r="L1729" s="21"/>
      <c r="M1729" s="21"/>
    </row>
    <row r="1730" spans="12:13">
      <c r="L1730" s="21"/>
      <c r="M1730" s="21"/>
    </row>
    <row r="1731" spans="12:13">
      <c r="L1731" s="21"/>
      <c r="M1731" s="21"/>
    </row>
    <row r="1732" spans="12:13">
      <c r="L1732" s="21"/>
      <c r="M1732" s="21"/>
    </row>
    <row r="1733" spans="12:13">
      <c r="L1733" s="21"/>
      <c r="M1733" s="21"/>
    </row>
    <row r="1734" spans="12:13">
      <c r="L1734" s="21"/>
      <c r="M1734" s="21"/>
    </row>
    <row r="1735" spans="12:13">
      <c r="L1735" s="21"/>
      <c r="M1735" s="21"/>
    </row>
    <row r="1736" spans="12:13">
      <c r="L1736" s="21"/>
      <c r="M1736" s="21"/>
    </row>
    <row r="1737" spans="12:13">
      <c r="L1737" s="21"/>
      <c r="M1737" s="21"/>
    </row>
    <row r="1738" spans="12:13">
      <c r="L1738" s="21"/>
      <c r="M1738" s="21"/>
    </row>
    <row r="1739" spans="12:13">
      <c r="L1739" s="21"/>
      <c r="M1739" s="21"/>
    </row>
    <row r="1740" spans="12:13">
      <c r="L1740" s="21"/>
      <c r="M1740" s="21"/>
    </row>
    <row r="1741" spans="12:13">
      <c r="L1741" s="21"/>
      <c r="M1741" s="21"/>
    </row>
    <row r="1742" spans="12:13">
      <c r="L1742" s="21"/>
      <c r="M1742" s="21"/>
    </row>
    <row r="1743" spans="12:13">
      <c r="L1743" s="21"/>
      <c r="M1743" s="21"/>
    </row>
    <row r="1744" spans="12:13">
      <c r="L1744" s="21"/>
      <c r="M1744" s="21"/>
    </row>
    <row r="1745" spans="12:13">
      <c r="L1745" s="21"/>
      <c r="M1745" s="21"/>
    </row>
    <row r="1746" spans="12:13">
      <c r="L1746" s="21"/>
      <c r="M1746" s="21"/>
    </row>
    <row r="1747" spans="12:13">
      <c r="L1747" s="21"/>
      <c r="M1747" s="21"/>
    </row>
    <row r="1748" spans="12:13">
      <c r="L1748" s="21"/>
      <c r="M1748" s="21"/>
    </row>
    <row r="1749" spans="12:13">
      <c r="L1749" s="21"/>
      <c r="M1749" s="21"/>
    </row>
    <row r="1750" spans="12:13">
      <c r="L1750" s="21"/>
      <c r="M1750" s="21"/>
    </row>
    <row r="1751" spans="12:13">
      <c r="L1751" s="21"/>
      <c r="M1751" s="21"/>
    </row>
    <row r="1752" spans="12:13">
      <c r="L1752" s="21"/>
      <c r="M1752" s="21"/>
    </row>
    <row r="1753" spans="12:13">
      <c r="L1753" s="21"/>
      <c r="M1753" s="21"/>
    </row>
    <row r="1754" spans="12:13">
      <c r="L1754" s="21"/>
      <c r="M1754" s="21"/>
    </row>
    <row r="1755" spans="12:13">
      <c r="L1755" s="21"/>
      <c r="M1755" s="21"/>
    </row>
    <row r="1756" spans="12:13">
      <c r="L1756" s="21"/>
      <c r="M1756" s="21"/>
    </row>
    <row r="1757" spans="12:13">
      <c r="L1757" s="21"/>
      <c r="M1757" s="21"/>
    </row>
    <row r="1758" spans="12:13">
      <c r="L1758" s="21"/>
      <c r="M1758" s="21"/>
    </row>
    <row r="1759" spans="12:13">
      <c r="L1759" s="21"/>
      <c r="M1759" s="21"/>
    </row>
    <row r="1760" spans="12:13">
      <c r="L1760" s="21"/>
      <c r="M1760" s="21"/>
    </row>
    <row r="1761" spans="12:13">
      <c r="L1761" s="21"/>
      <c r="M1761" s="21"/>
    </row>
    <row r="1762" spans="12:13">
      <c r="L1762" s="21"/>
      <c r="M1762" s="21"/>
    </row>
    <row r="1763" spans="12:13">
      <c r="L1763" s="21"/>
      <c r="M1763" s="21"/>
    </row>
    <row r="1764" spans="12:13">
      <c r="L1764" s="21"/>
      <c r="M1764" s="21"/>
    </row>
    <row r="1765" spans="12:13">
      <c r="L1765" s="21"/>
      <c r="M1765" s="21"/>
    </row>
    <row r="1766" spans="12:13">
      <c r="L1766" s="21"/>
      <c r="M1766" s="21"/>
    </row>
    <row r="1767" spans="12:13">
      <c r="L1767" s="21"/>
      <c r="M1767" s="21"/>
    </row>
    <row r="1768" spans="12:13">
      <c r="L1768" s="21"/>
      <c r="M1768" s="21"/>
    </row>
    <row r="1769" spans="12:13">
      <c r="L1769" s="21"/>
      <c r="M1769" s="21"/>
    </row>
    <row r="1770" spans="12:13">
      <c r="L1770" s="21"/>
      <c r="M1770" s="21"/>
    </row>
    <row r="1771" spans="12:13">
      <c r="L1771" s="21"/>
      <c r="M1771" s="21"/>
    </row>
    <row r="1772" spans="12:13">
      <c r="L1772" s="21"/>
      <c r="M1772" s="21"/>
    </row>
    <row r="1773" spans="12:13">
      <c r="L1773" s="21"/>
      <c r="M1773" s="21"/>
    </row>
    <row r="1774" spans="12:13">
      <c r="L1774" s="21"/>
      <c r="M1774" s="21"/>
    </row>
    <row r="1775" spans="12:13">
      <c r="L1775" s="21"/>
      <c r="M1775" s="21"/>
    </row>
    <row r="1776" spans="12:13">
      <c r="L1776" s="21"/>
      <c r="M1776" s="21"/>
    </row>
    <row r="1777" spans="12:13">
      <c r="L1777" s="21"/>
      <c r="M1777" s="21"/>
    </row>
    <row r="1778" spans="12:13">
      <c r="L1778" s="21"/>
      <c r="M1778" s="21"/>
    </row>
    <row r="1779" spans="12:13">
      <c r="L1779" s="21"/>
      <c r="M1779" s="21"/>
    </row>
    <row r="1780" spans="12:13">
      <c r="L1780" s="21"/>
      <c r="M1780" s="21"/>
    </row>
    <row r="1781" spans="12:13">
      <c r="L1781" s="21"/>
      <c r="M1781" s="21"/>
    </row>
    <row r="1782" spans="12:13">
      <c r="L1782" s="21"/>
      <c r="M1782" s="21"/>
    </row>
    <row r="1783" spans="12:13">
      <c r="L1783" s="21"/>
      <c r="M1783" s="21"/>
    </row>
    <row r="1784" spans="12:13">
      <c r="L1784" s="21"/>
      <c r="M1784" s="21"/>
    </row>
    <row r="1785" spans="12:13">
      <c r="L1785" s="21"/>
      <c r="M1785" s="21"/>
    </row>
    <row r="1786" spans="12:13">
      <c r="L1786" s="21"/>
      <c r="M1786" s="21"/>
    </row>
    <row r="1787" spans="12:13">
      <c r="L1787" s="21"/>
      <c r="M1787" s="21"/>
    </row>
    <row r="1788" spans="12:13">
      <c r="L1788" s="21"/>
      <c r="M1788" s="21"/>
    </row>
    <row r="1789" spans="12:13">
      <c r="L1789" s="21"/>
      <c r="M1789" s="21"/>
    </row>
    <row r="1790" spans="12:13">
      <c r="L1790" s="21"/>
      <c r="M1790" s="21"/>
    </row>
    <row r="1791" spans="12:13">
      <c r="L1791" s="21"/>
      <c r="M1791" s="21"/>
    </row>
    <row r="1792" spans="12:13">
      <c r="L1792" s="21"/>
      <c r="M1792" s="21"/>
    </row>
    <row r="1793" spans="12:13">
      <c r="L1793" s="21"/>
      <c r="M1793" s="21"/>
    </row>
    <row r="1794" spans="12:13">
      <c r="L1794" s="21"/>
      <c r="M1794" s="21"/>
    </row>
    <row r="1795" spans="12:13">
      <c r="L1795" s="21"/>
      <c r="M1795" s="21"/>
    </row>
    <row r="1796" spans="12:13">
      <c r="L1796" s="21"/>
      <c r="M1796" s="21"/>
    </row>
    <row r="1797" spans="12:13">
      <c r="L1797" s="21"/>
      <c r="M1797" s="21"/>
    </row>
    <row r="1798" spans="12:13">
      <c r="L1798" s="21"/>
      <c r="M1798" s="21"/>
    </row>
    <row r="1799" spans="12:13">
      <c r="L1799" s="21"/>
      <c r="M1799" s="21"/>
    </row>
    <row r="1800" spans="12:13">
      <c r="L1800" s="21"/>
      <c r="M1800" s="21"/>
    </row>
    <row r="1801" spans="12:13">
      <c r="L1801" s="21"/>
      <c r="M1801" s="21"/>
    </row>
    <row r="1802" spans="12:13">
      <c r="L1802" s="21"/>
      <c r="M1802" s="21"/>
    </row>
    <row r="1803" spans="12:13">
      <c r="L1803" s="21"/>
      <c r="M1803" s="21"/>
    </row>
    <row r="1804" spans="12:13">
      <c r="L1804" s="21"/>
      <c r="M1804" s="21"/>
    </row>
    <row r="1805" spans="12:13">
      <c r="L1805" s="21"/>
      <c r="M1805" s="21"/>
    </row>
    <row r="1806" spans="12:13">
      <c r="L1806" s="21"/>
      <c r="M1806" s="21"/>
    </row>
    <row r="1807" spans="12:13">
      <c r="L1807" s="21"/>
      <c r="M1807" s="21"/>
    </row>
    <row r="1808" spans="12:13">
      <c r="L1808" s="21"/>
      <c r="M1808" s="21"/>
    </row>
    <row r="1809" spans="12:13">
      <c r="L1809" s="21"/>
      <c r="M1809" s="21"/>
    </row>
    <row r="1810" spans="12:13">
      <c r="L1810" s="21"/>
      <c r="M1810" s="21"/>
    </row>
    <row r="1811" spans="12:13">
      <c r="L1811" s="21"/>
      <c r="M1811" s="21"/>
    </row>
    <row r="1812" spans="12:13">
      <c r="L1812" s="21"/>
      <c r="M1812" s="21"/>
    </row>
    <row r="1813" spans="12:13">
      <c r="L1813" s="21"/>
      <c r="M1813" s="21"/>
    </row>
    <row r="1814" spans="12:13">
      <c r="L1814" s="21"/>
      <c r="M1814" s="21"/>
    </row>
    <row r="1815" spans="12:13">
      <c r="L1815" s="21"/>
      <c r="M1815" s="21"/>
    </row>
    <row r="1816" spans="12:13">
      <c r="L1816" s="21"/>
      <c r="M1816" s="21"/>
    </row>
    <row r="1817" spans="12:13">
      <c r="L1817" s="21"/>
      <c r="M1817" s="21"/>
    </row>
    <row r="1818" spans="12:13">
      <c r="L1818" s="21"/>
      <c r="M1818" s="21"/>
    </row>
    <row r="1819" spans="12:13">
      <c r="L1819" s="21"/>
      <c r="M1819" s="21"/>
    </row>
    <row r="1820" spans="12:13">
      <c r="L1820" s="21"/>
      <c r="M1820" s="21"/>
    </row>
    <row r="1821" spans="12:13">
      <c r="L1821" s="21"/>
      <c r="M1821" s="21"/>
    </row>
    <row r="1822" spans="12:13">
      <c r="L1822" s="21"/>
      <c r="M1822" s="21"/>
    </row>
    <row r="1823" spans="12:13">
      <c r="L1823" s="21"/>
      <c r="M1823" s="21"/>
    </row>
    <row r="1824" spans="12:13">
      <c r="L1824" s="21"/>
      <c r="M1824" s="21"/>
    </row>
    <row r="1825" spans="12:13">
      <c r="L1825" s="21"/>
      <c r="M1825" s="21"/>
    </row>
    <row r="1826" spans="12:13">
      <c r="L1826" s="21"/>
      <c r="M1826" s="21"/>
    </row>
    <row r="1827" spans="12:13">
      <c r="L1827" s="21"/>
      <c r="M1827" s="21"/>
    </row>
    <row r="1828" spans="12:13">
      <c r="L1828" s="21"/>
      <c r="M1828" s="21"/>
    </row>
    <row r="1829" spans="12:13">
      <c r="L1829" s="21"/>
      <c r="M1829" s="21"/>
    </row>
    <row r="1830" spans="12:13">
      <c r="L1830" s="21"/>
      <c r="M1830" s="21"/>
    </row>
    <row r="1831" spans="12:13">
      <c r="L1831" s="21"/>
      <c r="M1831" s="21"/>
    </row>
    <row r="1832" spans="12:13">
      <c r="L1832" s="21"/>
      <c r="M1832" s="21"/>
    </row>
    <row r="1833" spans="12:13">
      <c r="L1833" s="21"/>
      <c r="M1833" s="21"/>
    </row>
    <row r="1834" spans="12:13">
      <c r="L1834" s="21"/>
      <c r="M1834" s="21"/>
    </row>
    <row r="1835" spans="12:13">
      <c r="L1835" s="21"/>
      <c r="M1835" s="21"/>
    </row>
    <row r="1836" spans="12:13">
      <c r="L1836" s="21"/>
      <c r="M1836" s="21"/>
    </row>
    <row r="1837" spans="12:13">
      <c r="L1837" s="21"/>
      <c r="M1837" s="21"/>
    </row>
    <row r="1838" spans="12:13">
      <c r="L1838" s="21"/>
      <c r="M1838" s="21"/>
    </row>
    <row r="1839" spans="12:13">
      <c r="L1839" s="21"/>
      <c r="M1839" s="21"/>
    </row>
    <row r="1840" spans="12:13">
      <c r="L1840" s="21"/>
      <c r="M1840" s="21"/>
    </row>
    <row r="1841" spans="12:13">
      <c r="L1841" s="21"/>
      <c r="M1841" s="21"/>
    </row>
    <row r="1842" spans="12:13">
      <c r="L1842" s="21"/>
      <c r="M1842" s="21"/>
    </row>
    <row r="1843" spans="12:13">
      <c r="L1843" s="21"/>
      <c r="M1843" s="21"/>
    </row>
    <row r="1844" spans="12:13">
      <c r="L1844" s="21"/>
      <c r="M1844" s="21"/>
    </row>
    <row r="1845" spans="12:13">
      <c r="L1845" s="21"/>
      <c r="M1845" s="21"/>
    </row>
    <row r="1846" spans="12:13">
      <c r="L1846" s="21"/>
      <c r="M1846" s="21"/>
    </row>
    <row r="1847" spans="12:13">
      <c r="L1847" s="21"/>
      <c r="M1847" s="21"/>
    </row>
    <row r="1848" spans="12:13">
      <c r="L1848" s="21"/>
      <c r="M1848" s="21"/>
    </row>
    <row r="1849" spans="12:13">
      <c r="L1849" s="21"/>
      <c r="M1849" s="21"/>
    </row>
    <row r="1850" spans="12:13">
      <c r="L1850" s="21"/>
      <c r="M1850" s="21"/>
    </row>
    <row r="1851" spans="12:13">
      <c r="L1851" s="21"/>
      <c r="M1851" s="21"/>
    </row>
    <row r="1852" spans="12:13">
      <c r="L1852" s="21"/>
      <c r="M1852" s="21"/>
    </row>
    <row r="1853" spans="12:13">
      <c r="L1853" s="21"/>
      <c r="M1853" s="21"/>
    </row>
    <row r="1854" spans="12:13">
      <c r="L1854" s="21"/>
      <c r="M1854" s="21"/>
    </row>
    <row r="1855" spans="12:13">
      <c r="L1855" s="21"/>
      <c r="M1855" s="21"/>
    </row>
    <row r="1856" spans="12:13">
      <c r="L1856" s="21"/>
      <c r="M1856" s="21"/>
    </row>
    <row r="1857" spans="12:13">
      <c r="L1857" s="21"/>
      <c r="M1857" s="21"/>
    </row>
    <row r="1858" spans="12:13">
      <c r="L1858" s="21"/>
      <c r="M1858" s="21"/>
    </row>
    <row r="1859" spans="12:13">
      <c r="L1859" s="21"/>
      <c r="M1859" s="21"/>
    </row>
    <row r="1860" spans="12:13">
      <c r="L1860" s="21"/>
      <c r="M1860" s="21"/>
    </row>
    <row r="1861" spans="12:13">
      <c r="L1861" s="21"/>
      <c r="M1861" s="21"/>
    </row>
    <row r="1862" spans="12:13">
      <c r="L1862" s="21"/>
      <c r="M1862" s="21"/>
    </row>
    <row r="1863" spans="12:13">
      <c r="L1863" s="21"/>
      <c r="M1863" s="21"/>
    </row>
    <row r="1864" spans="12:13">
      <c r="L1864" s="21"/>
      <c r="M1864" s="21"/>
    </row>
    <row r="1865" spans="12:13">
      <c r="L1865" s="21"/>
      <c r="M1865" s="21"/>
    </row>
    <row r="1866" spans="12:13">
      <c r="L1866" s="21"/>
      <c r="M1866" s="21"/>
    </row>
    <row r="1867" spans="12:13">
      <c r="L1867" s="21"/>
      <c r="M1867" s="21"/>
    </row>
    <row r="1868" spans="12:13">
      <c r="L1868" s="21"/>
      <c r="M1868" s="21"/>
    </row>
    <row r="1869" spans="12:13">
      <c r="L1869" s="21"/>
      <c r="M1869" s="21"/>
    </row>
    <row r="1870" spans="12:13">
      <c r="L1870" s="21"/>
      <c r="M1870" s="21"/>
    </row>
    <row r="1871" spans="12:13">
      <c r="L1871" s="21"/>
      <c r="M1871" s="21"/>
    </row>
    <row r="1872" spans="12:13">
      <c r="L1872" s="21"/>
      <c r="M1872" s="21"/>
    </row>
    <row r="1873" spans="12:13">
      <c r="L1873" s="21"/>
      <c r="M1873" s="21"/>
    </row>
    <row r="1874" spans="12:13">
      <c r="L1874" s="21"/>
      <c r="M1874" s="21"/>
    </row>
    <row r="1875" spans="12:13">
      <c r="L1875" s="21"/>
      <c r="M1875" s="21"/>
    </row>
    <row r="1876" spans="12:13">
      <c r="L1876" s="21"/>
      <c r="M1876" s="21"/>
    </row>
    <row r="1877" spans="12:13">
      <c r="L1877" s="21"/>
      <c r="M1877" s="21"/>
    </row>
    <row r="1878" spans="12:13">
      <c r="L1878" s="21"/>
      <c r="M1878" s="21"/>
    </row>
    <row r="1879" spans="12:13">
      <c r="L1879" s="21"/>
      <c r="M1879" s="21"/>
    </row>
    <row r="1880" spans="12:13">
      <c r="L1880" s="21"/>
      <c r="M1880" s="21"/>
    </row>
    <row r="1881" spans="12:13">
      <c r="L1881" s="21"/>
      <c r="M1881" s="21"/>
    </row>
    <row r="1882" spans="12:13">
      <c r="L1882" s="21"/>
      <c r="M1882" s="21"/>
    </row>
    <row r="1883" spans="12:13">
      <c r="L1883" s="21"/>
      <c r="M1883" s="21"/>
    </row>
    <row r="1884" spans="12:13">
      <c r="L1884" s="21"/>
      <c r="M1884" s="21"/>
    </row>
    <row r="1885" spans="12:13">
      <c r="L1885" s="21"/>
      <c r="M1885" s="21"/>
    </row>
    <row r="1886" spans="12:13">
      <c r="L1886" s="21"/>
      <c r="M1886" s="21"/>
    </row>
    <row r="1887" spans="12:13">
      <c r="L1887" s="21"/>
      <c r="M1887" s="21"/>
    </row>
    <row r="1888" spans="12:13">
      <c r="L1888" s="21"/>
      <c r="M1888" s="21"/>
    </row>
    <row r="1889" spans="12:13">
      <c r="L1889" s="21"/>
      <c r="M1889" s="21"/>
    </row>
    <row r="1890" spans="12:13">
      <c r="L1890" s="21"/>
      <c r="M1890" s="21"/>
    </row>
    <row r="1891" spans="12:13">
      <c r="L1891" s="21"/>
      <c r="M1891" s="21"/>
    </row>
    <row r="1892" spans="12:13">
      <c r="L1892" s="21"/>
      <c r="M1892" s="21"/>
    </row>
    <row r="1893" spans="12:13">
      <c r="L1893" s="21"/>
      <c r="M1893" s="21"/>
    </row>
    <row r="1894" spans="12:13">
      <c r="L1894" s="21"/>
      <c r="M1894" s="21"/>
    </row>
    <row r="1895" spans="12:13">
      <c r="L1895" s="21"/>
      <c r="M1895" s="21"/>
    </row>
    <row r="1896" spans="12:13">
      <c r="L1896" s="21"/>
      <c r="M1896" s="21"/>
    </row>
    <row r="1897" spans="12:13">
      <c r="L1897" s="21"/>
      <c r="M1897" s="21"/>
    </row>
    <row r="1898" spans="12:13">
      <c r="L1898" s="21"/>
      <c r="M1898" s="21"/>
    </row>
    <row r="1899" spans="12:13">
      <c r="L1899" s="21"/>
      <c r="M1899" s="21"/>
    </row>
    <row r="1900" spans="12:13">
      <c r="L1900" s="21"/>
      <c r="M1900" s="21"/>
    </row>
    <row r="1901" spans="12:13">
      <c r="L1901" s="21"/>
      <c r="M1901" s="21"/>
    </row>
    <row r="1902" spans="12:13">
      <c r="L1902" s="21"/>
      <c r="M1902" s="21"/>
    </row>
    <row r="1903" spans="12:13">
      <c r="L1903" s="21"/>
      <c r="M1903" s="21"/>
    </row>
    <row r="1904" spans="12:13">
      <c r="L1904" s="21"/>
      <c r="M1904" s="21"/>
    </row>
    <row r="1905" spans="12:13">
      <c r="L1905" s="21"/>
      <c r="M1905" s="21"/>
    </row>
    <row r="1906" spans="12:13">
      <c r="L1906" s="21"/>
      <c r="M1906" s="21"/>
    </row>
    <row r="1907" spans="12:13">
      <c r="L1907" s="21"/>
      <c r="M1907" s="21"/>
    </row>
    <row r="1908" spans="12:13">
      <c r="L1908" s="21"/>
      <c r="M1908" s="21"/>
    </row>
    <row r="1909" spans="12:13">
      <c r="L1909" s="21"/>
      <c r="M1909" s="21"/>
    </row>
    <row r="1910" spans="12:13">
      <c r="L1910" s="21"/>
      <c r="M1910" s="21"/>
    </row>
    <row r="1911" spans="12:13">
      <c r="L1911" s="21"/>
      <c r="M1911" s="21"/>
    </row>
    <row r="1912" spans="12:13">
      <c r="L1912" s="21"/>
      <c r="M1912" s="21"/>
    </row>
    <row r="1913" spans="12:13">
      <c r="L1913" s="21"/>
      <c r="M1913" s="21"/>
    </row>
    <row r="1914" spans="12:13">
      <c r="L1914" s="21"/>
      <c r="M1914" s="21"/>
    </row>
    <row r="1915" spans="12:13">
      <c r="L1915" s="21"/>
      <c r="M1915" s="21"/>
    </row>
    <row r="1916" spans="12:13">
      <c r="L1916" s="21"/>
      <c r="M1916" s="21"/>
    </row>
    <row r="1917" spans="12:13">
      <c r="L1917" s="21"/>
      <c r="M1917" s="21"/>
    </row>
    <row r="1918" spans="12:13">
      <c r="L1918" s="21"/>
      <c r="M1918" s="21"/>
    </row>
    <row r="1919" spans="12:13">
      <c r="L1919" s="21"/>
      <c r="M1919" s="21"/>
    </row>
    <row r="1920" spans="12:13">
      <c r="L1920" s="21"/>
      <c r="M1920" s="21"/>
    </row>
    <row r="1921" spans="12:13">
      <c r="L1921" s="21"/>
      <c r="M1921" s="21"/>
    </row>
    <row r="1922" spans="12:13">
      <c r="L1922" s="21"/>
      <c r="M1922" s="21"/>
    </row>
    <row r="1923" spans="12:13">
      <c r="L1923" s="21"/>
      <c r="M1923" s="21"/>
    </row>
    <row r="1924" spans="12:13">
      <c r="L1924" s="21"/>
      <c r="M1924" s="21"/>
    </row>
    <row r="1925" spans="12:13">
      <c r="L1925" s="21"/>
      <c r="M1925" s="21"/>
    </row>
    <row r="1926" spans="12:13">
      <c r="L1926" s="21"/>
      <c r="M1926" s="21"/>
    </row>
    <row r="1927" spans="12:13">
      <c r="L1927" s="21"/>
      <c r="M1927" s="21"/>
    </row>
    <row r="1928" spans="12:13">
      <c r="L1928" s="21"/>
      <c r="M1928" s="21"/>
    </row>
    <row r="1929" spans="12:13">
      <c r="L1929" s="21"/>
      <c r="M1929" s="21"/>
    </row>
    <row r="1930" spans="12:13">
      <c r="L1930" s="21"/>
      <c r="M1930" s="21"/>
    </row>
    <row r="1931" spans="12:13">
      <c r="L1931" s="21"/>
      <c r="M1931" s="21"/>
    </row>
    <row r="1932" spans="12:13">
      <c r="L1932" s="21"/>
      <c r="M1932" s="21"/>
    </row>
    <row r="1933" spans="12:13">
      <c r="L1933" s="21"/>
      <c r="M1933" s="21"/>
    </row>
    <row r="1934" spans="12:13">
      <c r="L1934" s="21"/>
      <c r="M1934" s="21"/>
    </row>
    <row r="1935" spans="12:13">
      <c r="L1935" s="21"/>
      <c r="M1935" s="21"/>
    </row>
    <row r="1936" spans="12:13">
      <c r="L1936" s="21"/>
      <c r="M1936" s="21"/>
    </row>
    <row r="1937" spans="12:13">
      <c r="L1937" s="21"/>
      <c r="M1937" s="21"/>
    </row>
    <row r="1938" spans="12:13">
      <c r="L1938" s="21"/>
      <c r="M1938" s="21"/>
    </row>
    <row r="1939" spans="12:13">
      <c r="L1939" s="21"/>
      <c r="M1939" s="21"/>
    </row>
    <row r="1940" spans="12:13">
      <c r="L1940" s="21"/>
      <c r="M1940" s="21"/>
    </row>
    <row r="1941" spans="12:13">
      <c r="L1941" s="21"/>
      <c r="M1941" s="21"/>
    </row>
    <row r="1942" spans="12:13">
      <c r="L1942" s="21"/>
      <c r="M1942" s="21"/>
    </row>
    <row r="1943" spans="12:13">
      <c r="L1943" s="21"/>
      <c r="M1943" s="21"/>
    </row>
    <row r="1944" spans="12:13">
      <c r="L1944" s="21"/>
      <c r="M1944" s="21"/>
    </row>
    <row r="1945" spans="12:13">
      <c r="L1945" s="21"/>
      <c r="M1945" s="21"/>
    </row>
    <row r="1946" spans="12:13">
      <c r="L1946" s="21"/>
      <c r="M1946" s="21"/>
    </row>
    <row r="1947" spans="12:13">
      <c r="L1947" s="21"/>
      <c r="M1947" s="21"/>
    </row>
    <row r="1948" spans="12:13">
      <c r="L1948" s="21"/>
      <c r="M1948" s="21"/>
    </row>
    <row r="1949" spans="12:13">
      <c r="L1949" s="21"/>
      <c r="M1949" s="21"/>
    </row>
    <row r="1950" spans="12:13">
      <c r="L1950" s="21"/>
      <c r="M1950" s="21"/>
    </row>
    <row r="1951" spans="12:13">
      <c r="L1951" s="21"/>
      <c r="M1951" s="21"/>
    </row>
    <row r="1952" spans="12:13">
      <c r="L1952" s="21"/>
      <c r="M1952" s="21"/>
    </row>
    <row r="1953" spans="12:13">
      <c r="L1953" s="21"/>
      <c r="M1953" s="21"/>
    </row>
    <row r="1954" spans="12:13">
      <c r="L1954" s="21"/>
      <c r="M1954" s="21"/>
    </row>
    <row r="1955" spans="12:13">
      <c r="L1955" s="21"/>
      <c r="M1955" s="21"/>
    </row>
    <row r="1956" spans="12:13">
      <c r="L1956" s="21"/>
      <c r="M1956" s="21"/>
    </row>
    <row r="1957" spans="12:13">
      <c r="L1957" s="21"/>
      <c r="M1957" s="21"/>
    </row>
    <row r="1958" spans="12:13">
      <c r="L1958" s="21"/>
      <c r="M1958" s="21"/>
    </row>
    <row r="1959" spans="12:13">
      <c r="L1959" s="21"/>
      <c r="M1959" s="21"/>
    </row>
    <row r="1960" spans="12:13">
      <c r="L1960" s="21"/>
      <c r="M1960" s="21"/>
    </row>
    <row r="1961" spans="12:13">
      <c r="L1961" s="21"/>
      <c r="M1961" s="21"/>
    </row>
    <row r="1962" spans="12:13">
      <c r="L1962" s="21"/>
      <c r="M1962" s="21"/>
    </row>
    <row r="1963" spans="12:13">
      <c r="L1963" s="21"/>
      <c r="M1963" s="21"/>
    </row>
    <row r="1964" spans="12:13">
      <c r="L1964" s="21"/>
      <c r="M1964" s="21"/>
    </row>
    <row r="1965" spans="12:13">
      <c r="L1965" s="21"/>
      <c r="M1965" s="21"/>
    </row>
    <row r="1966" spans="12:13">
      <c r="L1966" s="21"/>
      <c r="M1966" s="21"/>
    </row>
    <row r="1967" spans="12:13">
      <c r="L1967" s="21"/>
      <c r="M1967" s="21"/>
    </row>
    <row r="1968" spans="12:13">
      <c r="L1968" s="21"/>
      <c r="M1968" s="21"/>
    </row>
    <row r="1969" spans="12:13">
      <c r="L1969" s="21"/>
      <c r="M1969" s="21"/>
    </row>
    <row r="1970" spans="12:13">
      <c r="L1970" s="21"/>
      <c r="M1970" s="21"/>
    </row>
    <row r="1971" spans="12:13">
      <c r="L1971" s="21"/>
      <c r="M1971" s="21"/>
    </row>
    <row r="1972" spans="12:13">
      <c r="L1972" s="21"/>
      <c r="M1972" s="21"/>
    </row>
    <row r="1973" spans="12:13">
      <c r="L1973" s="21"/>
      <c r="M1973" s="21"/>
    </row>
    <row r="1974" spans="12:13">
      <c r="L1974" s="21"/>
      <c r="M1974" s="21"/>
    </row>
    <row r="1975" spans="12:13">
      <c r="L1975" s="21"/>
      <c r="M1975" s="21"/>
    </row>
    <row r="1976" spans="12:13">
      <c r="L1976" s="21"/>
      <c r="M1976" s="21"/>
    </row>
    <row r="1977" spans="12:13">
      <c r="L1977" s="21"/>
      <c r="M1977" s="21"/>
    </row>
    <row r="1978" spans="12:13">
      <c r="L1978" s="21"/>
      <c r="M1978" s="21"/>
    </row>
    <row r="1979" spans="12:13">
      <c r="L1979" s="21"/>
      <c r="M1979" s="21"/>
    </row>
    <row r="1980" spans="12:13">
      <c r="L1980" s="21"/>
      <c r="M1980" s="21"/>
    </row>
    <row r="1981" spans="12:13">
      <c r="L1981" s="21"/>
      <c r="M1981" s="21"/>
    </row>
    <row r="1982" spans="12:13">
      <c r="L1982" s="21"/>
      <c r="M1982" s="21"/>
    </row>
    <row r="1983" spans="12:13">
      <c r="L1983" s="21"/>
      <c r="M1983" s="21"/>
    </row>
    <row r="1984" spans="12:13">
      <c r="L1984" s="21"/>
      <c r="M1984" s="21"/>
    </row>
    <row r="1985" spans="12:13">
      <c r="L1985" s="21"/>
      <c r="M1985" s="21"/>
    </row>
    <row r="1986" spans="12:13">
      <c r="L1986" s="21"/>
      <c r="M1986" s="21"/>
    </row>
    <row r="1987" spans="12:13">
      <c r="L1987" s="21"/>
      <c r="M1987" s="21"/>
    </row>
    <row r="1988" spans="12:13">
      <c r="L1988" s="21"/>
      <c r="M1988" s="21"/>
    </row>
    <row r="1989" spans="12:13">
      <c r="L1989" s="21"/>
      <c r="M1989" s="21"/>
    </row>
    <row r="1990" spans="12:13">
      <c r="L1990" s="21"/>
      <c r="M1990" s="21"/>
    </row>
    <row r="1991" spans="12:13">
      <c r="L1991" s="21"/>
      <c r="M1991" s="21"/>
    </row>
    <row r="1992" spans="12:13">
      <c r="L1992" s="21"/>
      <c r="M1992" s="21"/>
    </row>
    <row r="1993" spans="12:13">
      <c r="L1993" s="21"/>
      <c r="M1993" s="21"/>
    </row>
    <row r="1994" spans="12:13">
      <c r="L1994" s="21"/>
      <c r="M1994" s="21"/>
    </row>
    <row r="1995" spans="12:13">
      <c r="L1995" s="21"/>
      <c r="M1995" s="21"/>
    </row>
    <row r="1996" spans="12:13">
      <c r="L1996" s="21"/>
      <c r="M1996" s="21"/>
    </row>
    <row r="1997" spans="12:13">
      <c r="L1997" s="21"/>
      <c r="M1997" s="21"/>
    </row>
    <row r="1998" spans="12:13">
      <c r="L1998" s="21"/>
      <c r="M1998" s="21"/>
    </row>
    <row r="1999" spans="12:13">
      <c r="L1999" s="21"/>
      <c r="M1999" s="21"/>
    </row>
    <row r="2000" spans="12:13">
      <c r="L2000" s="21"/>
      <c r="M2000" s="21"/>
    </row>
    <row r="2001" spans="12:13">
      <c r="L2001" s="21"/>
      <c r="M2001" s="21"/>
    </row>
    <row r="2002" spans="12:13">
      <c r="L2002" s="21"/>
      <c r="M2002" s="21"/>
    </row>
    <row r="2003" spans="12:13">
      <c r="L2003" s="21"/>
      <c r="M2003" s="21"/>
    </row>
    <row r="2004" spans="12:13">
      <c r="L2004" s="21"/>
      <c r="M2004" s="21"/>
    </row>
    <row r="2005" spans="12:13">
      <c r="L2005" s="21"/>
      <c r="M2005" s="21"/>
    </row>
    <row r="2006" spans="12:13">
      <c r="L2006" s="21"/>
      <c r="M2006" s="21"/>
    </row>
    <row r="2007" spans="12:13">
      <c r="L2007" s="21"/>
      <c r="M2007" s="21"/>
    </row>
    <row r="2008" spans="12:13">
      <c r="L2008" s="21"/>
      <c r="M2008" s="21"/>
    </row>
    <row r="2009" spans="12:13">
      <c r="L2009" s="21"/>
      <c r="M2009" s="21"/>
    </row>
    <row r="2010" spans="12:13">
      <c r="L2010" s="21"/>
      <c r="M2010" s="21"/>
    </row>
    <row r="2011" spans="12:13">
      <c r="L2011" s="21"/>
      <c r="M2011" s="21"/>
    </row>
    <row r="2012" spans="12:13">
      <c r="L2012" s="21"/>
      <c r="M2012" s="21"/>
    </row>
    <row r="2013" spans="12:13">
      <c r="L2013" s="21"/>
      <c r="M2013" s="21"/>
    </row>
    <row r="2014" spans="12:13">
      <c r="L2014" s="21"/>
      <c r="M2014" s="21"/>
    </row>
    <row r="2015" spans="12:13">
      <c r="L2015" s="21"/>
      <c r="M2015" s="21"/>
    </row>
    <row r="2016" spans="12:13">
      <c r="L2016" s="21"/>
      <c r="M2016" s="21"/>
    </row>
    <row r="2017" spans="12:13">
      <c r="L2017" s="21"/>
      <c r="M2017" s="21"/>
    </row>
    <row r="2018" spans="12:13">
      <c r="L2018" s="21"/>
      <c r="M2018" s="21"/>
    </row>
    <row r="2019" spans="12:13">
      <c r="L2019" s="21"/>
      <c r="M2019" s="21"/>
    </row>
    <row r="2020" spans="12:13">
      <c r="L2020" s="21"/>
      <c r="M2020" s="21"/>
    </row>
    <row r="2021" spans="12:13">
      <c r="L2021" s="21"/>
      <c r="M2021" s="21"/>
    </row>
    <row r="2022" spans="12:13">
      <c r="L2022" s="21"/>
      <c r="M2022" s="21"/>
    </row>
    <row r="2023" spans="12:13">
      <c r="L2023" s="21"/>
      <c r="M2023" s="21"/>
    </row>
    <row r="2024" spans="12:13">
      <c r="L2024" s="21"/>
      <c r="M2024" s="21"/>
    </row>
    <row r="2025" spans="12:13">
      <c r="L2025" s="21"/>
      <c r="M2025" s="21"/>
    </row>
    <row r="2026" spans="12:13">
      <c r="L2026" s="21"/>
      <c r="M2026" s="21"/>
    </row>
    <row r="2027" spans="12:13">
      <c r="L2027" s="21"/>
      <c r="M2027" s="21"/>
    </row>
    <row r="2028" spans="12:13">
      <c r="L2028" s="21"/>
      <c r="M2028" s="21"/>
    </row>
    <row r="2029" spans="12:13">
      <c r="L2029" s="21"/>
      <c r="M2029" s="21"/>
    </row>
    <row r="2030" spans="12:13">
      <c r="L2030" s="21"/>
      <c r="M2030" s="21"/>
    </row>
    <row r="2031" spans="12:13">
      <c r="L2031" s="21"/>
      <c r="M2031" s="21"/>
    </row>
    <row r="2032" spans="12:13">
      <c r="L2032" s="21"/>
      <c r="M2032" s="21"/>
    </row>
    <row r="2033" spans="12:13">
      <c r="L2033" s="21"/>
      <c r="M2033" s="21"/>
    </row>
    <row r="2034" spans="12:13">
      <c r="L2034" s="21"/>
      <c r="M2034" s="21"/>
    </row>
    <row r="2035" spans="12:13">
      <c r="L2035" s="21"/>
      <c r="M2035" s="21"/>
    </row>
    <row r="2036" spans="12:13">
      <c r="L2036" s="21"/>
      <c r="M2036" s="21"/>
    </row>
    <row r="2037" spans="12:13">
      <c r="L2037" s="21"/>
      <c r="M2037" s="21"/>
    </row>
    <row r="2038" spans="12:13">
      <c r="L2038" s="21"/>
      <c r="M2038" s="21"/>
    </row>
    <row r="2039" spans="12:13">
      <c r="L2039" s="21"/>
      <c r="M2039" s="21"/>
    </row>
    <row r="2040" spans="12:13">
      <c r="L2040" s="21"/>
      <c r="M2040" s="21"/>
    </row>
    <row r="2041" spans="12:13">
      <c r="L2041" s="21"/>
      <c r="M2041" s="21"/>
    </row>
    <row r="2042" spans="12:13">
      <c r="L2042" s="21"/>
      <c r="M2042" s="21"/>
    </row>
    <row r="2043" spans="12:13">
      <c r="L2043" s="21"/>
      <c r="M2043" s="21"/>
    </row>
    <row r="2044" spans="12:13">
      <c r="L2044" s="21"/>
      <c r="M2044" s="21"/>
    </row>
    <row r="2045" spans="12:13">
      <c r="L2045" s="21"/>
      <c r="M2045" s="21"/>
    </row>
    <row r="2046" spans="12:13">
      <c r="L2046" s="21"/>
      <c r="M2046" s="21"/>
    </row>
    <row r="2047" spans="12:13">
      <c r="L2047" s="21"/>
      <c r="M2047" s="21"/>
    </row>
    <row r="2048" spans="12:13">
      <c r="L2048" s="21"/>
      <c r="M2048" s="21"/>
    </row>
    <row r="2049" spans="12:13">
      <c r="L2049" s="21"/>
      <c r="M2049" s="21"/>
    </row>
    <row r="2050" spans="12:13">
      <c r="L2050" s="21"/>
      <c r="M2050" s="21"/>
    </row>
    <row r="2051" spans="12:13">
      <c r="L2051" s="21"/>
      <c r="M2051" s="21"/>
    </row>
    <row r="2052" spans="12:13">
      <c r="L2052" s="21"/>
      <c r="M2052" s="21"/>
    </row>
    <row r="2053" spans="12:13">
      <c r="L2053" s="21"/>
      <c r="M2053" s="21"/>
    </row>
    <row r="2054" spans="12:13">
      <c r="L2054" s="21"/>
      <c r="M2054" s="21"/>
    </row>
    <row r="2055" spans="12:13">
      <c r="L2055" s="21"/>
      <c r="M2055" s="21"/>
    </row>
    <row r="2056" spans="12:13">
      <c r="L2056" s="21"/>
      <c r="M2056" s="21"/>
    </row>
    <row r="2057" spans="12:13">
      <c r="L2057" s="21"/>
      <c r="M2057" s="21"/>
    </row>
    <row r="2058" spans="12:13">
      <c r="L2058" s="21"/>
      <c r="M2058" s="21"/>
    </row>
    <row r="2059" spans="12:13">
      <c r="L2059" s="21"/>
      <c r="M2059" s="21"/>
    </row>
    <row r="2060" spans="12:13">
      <c r="L2060" s="21"/>
      <c r="M2060" s="21"/>
    </row>
    <row r="2061" spans="12:13">
      <c r="L2061" s="21"/>
      <c r="M2061" s="21"/>
    </row>
    <row r="2062" spans="12:13">
      <c r="L2062" s="21"/>
      <c r="M2062" s="21"/>
    </row>
    <row r="2063" spans="12:13">
      <c r="L2063" s="21"/>
      <c r="M2063" s="21"/>
    </row>
    <row r="2064" spans="12:13">
      <c r="L2064" s="21"/>
      <c r="M2064" s="21"/>
    </row>
    <row r="2065" spans="12:13">
      <c r="L2065" s="21"/>
      <c r="M2065" s="21"/>
    </row>
    <row r="2066" spans="12:13">
      <c r="L2066" s="21"/>
      <c r="M2066" s="21"/>
    </row>
    <row r="2067" spans="12:13">
      <c r="L2067" s="21"/>
      <c r="M2067" s="21"/>
    </row>
    <row r="2068" spans="12:13">
      <c r="L2068" s="21"/>
      <c r="M2068" s="21"/>
    </row>
    <row r="2069" spans="12:13">
      <c r="L2069" s="21"/>
      <c r="M2069" s="21"/>
    </row>
    <row r="2070" spans="12:13">
      <c r="L2070" s="21"/>
      <c r="M2070" s="21"/>
    </row>
    <row r="2071" spans="12:13">
      <c r="L2071" s="21"/>
      <c r="M2071" s="21"/>
    </row>
    <row r="2072" spans="12:13">
      <c r="L2072" s="21"/>
      <c r="M2072" s="21"/>
    </row>
    <row r="2073" spans="12:13">
      <c r="L2073" s="21"/>
      <c r="M2073" s="21"/>
    </row>
    <row r="2074" spans="12:13">
      <c r="L2074" s="21"/>
      <c r="M2074" s="21"/>
    </row>
    <row r="2075" spans="12:13">
      <c r="L2075" s="21"/>
      <c r="M2075" s="21"/>
    </row>
    <row r="2076" spans="12:13">
      <c r="L2076" s="21"/>
      <c r="M2076" s="21"/>
    </row>
    <row r="2077" spans="12:13">
      <c r="L2077" s="21"/>
      <c r="M2077" s="21"/>
    </row>
    <row r="2078" spans="12:13">
      <c r="L2078" s="21"/>
      <c r="M2078" s="21"/>
    </row>
    <row r="2079" spans="12:13">
      <c r="L2079" s="21"/>
      <c r="M2079" s="21"/>
    </row>
    <row r="2080" spans="12:13">
      <c r="L2080" s="21"/>
      <c r="M2080" s="21"/>
    </row>
    <row r="2081" spans="12:13">
      <c r="L2081" s="21"/>
      <c r="M2081" s="21"/>
    </row>
    <row r="2082" spans="12:13">
      <c r="L2082" s="21"/>
      <c r="M2082" s="21"/>
    </row>
    <row r="2083" spans="12:13">
      <c r="L2083" s="21"/>
      <c r="M2083" s="21"/>
    </row>
    <row r="2084" spans="12:13">
      <c r="L2084" s="21"/>
      <c r="M2084" s="21"/>
    </row>
    <row r="2085" spans="12:13">
      <c r="L2085" s="21"/>
      <c r="M2085" s="21"/>
    </row>
    <row r="2086" spans="12:13">
      <c r="L2086" s="21"/>
      <c r="M2086" s="21"/>
    </row>
    <row r="2087" spans="12:13">
      <c r="L2087" s="21"/>
      <c r="M2087" s="21"/>
    </row>
    <row r="2088" spans="12:13">
      <c r="L2088" s="21"/>
      <c r="M2088" s="21"/>
    </row>
    <row r="2089" spans="12:13">
      <c r="L2089" s="21"/>
      <c r="M2089" s="21"/>
    </row>
    <row r="2090" spans="12:13">
      <c r="L2090" s="21"/>
      <c r="M2090" s="21"/>
    </row>
    <row r="2091" spans="12:13">
      <c r="L2091" s="21"/>
      <c r="M2091" s="21"/>
    </row>
    <row r="2092" spans="12:13">
      <c r="L2092" s="21"/>
      <c r="M2092" s="21"/>
    </row>
    <row r="2093" spans="12:13">
      <c r="L2093" s="21"/>
      <c r="M2093" s="21"/>
    </row>
    <row r="2094" spans="12:13">
      <c r="L2094" s="21"/>
      <c r="M2094" s="21"/>
    </row>
    <row r="2095" spans="12:13">
      <c r="L2095" s="21"/>
      <c r="M2095" s="21"/>
    </row>
    <row r="2096" spans="12:13">
      <c r="L2096" s="21"/>
      <c r="M2096" s="21"/>
    </row>
    <row r="2097" spans="12:13">
      <c r="L2097" s="21"/>
      <c r="M2097" s="21"/>
    </row>
    <row r="2098" spans="12:13">
      <c r="L2098" s="21"/>
      <c r="M2098" s="21"/>
    </row>
    <row r="2099" spans="12:13">
      <c r="L2099" s="21"/>
      <c r="M2099" s="21"/>
    </row>
    <row r="2100" spans="12:13">
      <c r="L2100" s="21"/>
      <c r="M2100" s="21"/>
    </row>
    <row r="2101" spans="12:13">
      <c r="L2101" s="21"/>
      <c r="M2101" s="21"/>
    </row>
    <row r="2102" spans="12:13">
      <c r="L2102" s="21"/>
      <c r="M2102" s="21"/>
    </row>
    <row r="2103" spans="12:13">
      <c r="L2103" s="21"/>
      <c r="M2103" s="21"/>
    </row>
    <row r="2104" spans="12:13">
      <c r="L2104" s="21"/>
      <c r="M2104" s="21"/>
    </row>
    <row r="2105" spans="12:13">
      <c r="L2105" s="21"/>
      <c r="M2105" s="21"/>
    </row>
    <row r="2106" spans="12:13">
      <c r="L2106" s="21"/>
      <c r="M2106" s="21"/>
    </row>
    <row r="2107" spans="12:13">
      <c r="L2107" s="21"/>
      <c r="M2107" s="21"/>
    </row>
    <row r="2108" spans="12:13">
      <c r="L2108" s="21"/>
      <c r="M2108" s="21"/>
    </row>
    <row r="2109" spans="12:13">
      <c r="L2109" s="21"/>
      <c r="M2109" s="21"/>
    </row>
    <row r="2110" spans="12:13">
      <c r="L2110" s="21"/>
      <c r="M2110" s="21"/>
    </row>
    <row r="2111" spans="12:13">
      <c r="L2111" s="21"/>
      <c r="M2111" s="21"/>
    </row>
    <row r="2112" spans="12:13">
      <c r="L2112" s="21"/>
      <c r="M2112" s="21"/>
    </row>
    <row r="2113" spans="12:13">
      <c r="L2113" s="21"/>
      <c r="M2113" s="21"/>
    </row>
    <row r="2114" spans="12:13">
      <c r="L2114" s="21"/>
      <c r="M2114" s="21"/>
    </row>
    <row r="2115" spans="12:13">
      <c r="L2115" s="21"/>
      <c r="M2115" s="21"/>
    </row>
    <row r="2116" spans="12:13">
      <c r="L2116" s="21"/>
      <c r="M2116" s="21"/>
    </row>
    <row r="2117" spans="12:13">
      <c r="L2117" s="21"/>
      <c r="M2117" s="21"/>
    </row>
    <row r="2118" spans="12:13">
      <c r="L2118" s="21"/>
      <c r="M2118" s="21"/>
    </row>
    <row r="2119" spans="12:13">
      <c r="L2119" s="21"/>
      <c r="M2119" s="21"/>
    </row>
    <row r="2120" spans="12:13">
      <c r="L2120" s="21"/>
      <c r="M2120" s="21"/>
    </row>
    <row r="2121" spans="12:13">
      <c r="L2121" s="21"/>
      <c r="M2121" s="21"/>
    </row>
    <row r="2122" spans="12:13">
      <c r="L2122" s="21"/>
      <c r="M2122" s="21"/>
    </row>
    <row r="2123" spans="12:13">
      <c r="L2123" s="21"/>
      <c r="M2123" s="21"/>
    </row>
    <row r="2124" spans="12:13">
      <c r="L2124" s="21"/>
      <c r="M2124" s="21"/>
    </row>
    <row r="2125" spans="12:13">
      <c r="L2125" s="21"/>
      <c r="M2125" s="21"/>
    </row>
    <row r="2126" spans="12:13">
      <c r="L2126" s="21"/>
      <c r="M2126" s="21"/>
    </row>
    <row r="2127" spans="12:13">
      <c r="L2127" s="21"/>
      <c r="M2127" s="21"/>
    </row>
    <row r="2128" spans="12:13">
      <c r="L2128" s="21"/>
      <c r="M2128" s="21"/>
    </row>
    <row r="2129" spans="12:13">
      <c r="L2129" s="21"/>
      <c r="M2129" s="21"/>
    </row>
    <row r="2130" spans="12:13">
      <c r="L2130" s="21"/>
      <c r="M2130" s="21"/>
    </row>
    <row r="2131" spans="12:13">
      <c r="L2131" s="21"/>
      <c r="M2131" s="21"/>
    </row>
    <row r="2132" spans="12:13">
      <c r="L2132" s="21"/>
      <c r="M2132" s="21"/>
    </row>
    <row r="2133" spans="12:13">
      <c r="L2133" s="21"/>
      <c r="M2133" s="21"/>
    </row>
    <row r="2134" spans="12:13">
      <c r="L2134" s="21"/>
      <c r="M2134" s="21"/>
    </row>
    <row r="2135" spans="12:13">
      <c r="L2135" s="21"/>
      <c r="M2135" s="21"/>
    </row>
    <row r="2136" spans="12:13">
      <c r="L2136" s="21"/>
      <c r="M2136" s="21"/>
    </row>
    <row r="2137" spans="12:13">
      <c r="L2137" s="21"/>
      <c r="M2137" s="21"/>
    </row>
    <row r="2138" spans="12:13">
      <c r="L2138" s="21"/>
      <c r="M2138" s="21"/>
    </row>
    <row r="2139" spans="12:13">
      <c r="L2139" s="21"/>
      <c r="M2139" s="21"/>
    </row>
    <row r="2140" spans="12:13">
      <c r="L2140" s="21"/>
      <c r="M2140" s="21"/>
    </row>
    <row r="2141" spans="12:13">
      <c r="L2141" s="21"/>
      <c r="M2141" s="21"/>
    </row>
    <row r="2142" spans="12:13">
      <c r="L2142" s="21"/>
      <c r="M2142" s="21"/>
    </row>
    <row r="2143" spans="12:13">
      <c r="L2143" s="21"/>
      <c r="M2143" s="21"/>
    </row>
    <row r="2144" spans="12:13">
      <c r="L2144" s="21"/>
      <c r="M2144" s="21"/>
    </row>
    <row r="2145" spans="12:13">
      <c r="L2145" s="21"/>
      <c r="M2145" s="21"/>
    </row>
    <row r="2146" spans="12:13">
      <c r="L2146" s="21"/>
      <c r="M2146" s="21"/>
    </row>
    <row r="2147" spans="12:13">
      <c r="L2147" s="21"/>
      <c r="M2147" s="21"/>
    </row>
    <row r="2148" spans="12:13">
      <c r="L2148" s="21"/>
      <c r="M2148" s="21"/>
    </row>
    <row r="2149" spans="12:13">
      <c r="L2149" s="21"/>
      <c r="M2149" s="21"/>
    </row>
    <row r="2150" spans="12:13">
      <c r="L2150" s="21"/>
      <c r="M2150" s="21"/>
    </row>
    <row r="2151" spans="12:13">
      <c r="L2151" s="21"/>
      <c r="M2151" s="21"/>
    </row>
    <row r="2152" spans="12:13">
      <c r="L2152" s="21"/>
      <c r="M2152" s="21"/>
    </row>
    <row r="2153" spans="12:13">
      <c r="L2153" s="21"/>
      <c r="M2153" s="21"/>
    </row>
    <row r="2154" spans="12:13">
      <c r="L2154" s="21"/>
      <c r="M2154" s="21"/>
    </row>
    <row r="2155" spans="12:13">
      <c r="L2155" s="21"/>
      <c r="M2155" s="21"/>
    </row>
    <row r="2156" spans="12:13">
      <c r="L2156" s="21"/>
      <c r="M2156" s="21"/>
    </row>
    <row r="2157" spans="12:13">
      <c r="L2157" s="21"/>
      <c r="M2157" s="21"/>
    </row>
    <row r="2158" spans="12:13">
      <c r="L2158" s="21"/>
      <c r="M2158" s="21"/>
    </row>
    <row r="2159" spans="12:13">
      <c r="L2159" s="21"/>
      <c r="M2159" s="21"/>
    </row>
    <row r="2160" spans="12:13">
      <c r="L2160" s="21"/>
      <c r="M2160" s="21"/>
    </row>
    <row r="2161" spans="12:13">
      <c r="L2161" s="21"/>
      <c r="M2161" s="21"/>
    </row>
    <row r="2162" spans="12:13">
      <c r="L2162" s="21"/>
      <c r="M2162" s="21"/>
    </row>
    <row r="2163" spans="12:13">
      <c r="L2163" s="21"/>
      <c r="M2163" s="21"/>
    </row>
    <row r="2164" spans="12:13">
      <c r="L2164" s="21"/>
      <c r="M2164" s="21"/>
    </row>
    <row r="2165" spans="12:13">
      <c r="L2165" s="21"/>
      <c r="M2165" s="21"/>
    </row>
    <row r="2166" spans="12:13">
      <c r="L2166" s="21"/>
      <c r="M2166" s="21"/>
    </row>
    <row r="2167" spans="12:13">
      <c r="L2167" s="21"/>
      <c r="M2167" s="21"/>
    </row>
    <row r="2168" spans="12:13">
      <c r="L2168" s="21"/>
      <c r="M2168" s="21"/>
    </row>
    <row r="2169" spans="12:13">
      <c r="L2169" s="21"/>
      <c r="M2169" s="21"/>
    </row>
    <row r="2170" spans="12:13">
      <c r="L2170" s="21"/>
      <c r="M2170" s="21"/>
    </row>
    <row r="2171" spans="12:13">
      <c r="L2171" s="21"/>
      <c r="M2171" s="21"/>
    </row>
    <row r="2172" spans="12:13">
      <c r="L2172" s="21"/>
      <c r="M2172" s="21"/>
    </row>
    <row r="2173" spans="12:13">
      <c r="L2173" s="21"/>
      <c r="M2173" s="21"/>
    </row>
    <row r="2174" spans="12:13">
      <c r="L2174" s="21"/>
      <c r="M2174" s="21"/>
    </row>
    <row r="2175" spans="12:13">
      <c r="L2175" s="21"/>
      <c r="M2175" s="21"/>
    </row>
    <row r="2176" spans="12:13">
      <c r="L2176" s="21"/>
      <c r="M2176" s="21"/>
    </row>
    <row r="2177" spans="12:13">
      <c r="L2177" s="21"/>
      <c r="M2177" s="21"/>
    </row>
    <row r="2178" spans="12:13">
      <c r="L2178" s="21"/>
      <c r="M2178" s="21"/>
    </row>
    <row r="2179" spans="12:13">
      <c r="L2179" s="21"/>
      <c r="M2179" s="21"/>
    </row>
    <row r="2180" spans="12:13">
      <c r="L2180" s="21"/>
      <c r="M2180" s="21"/>
    </row>
    <row r="2181" spans="12:13">
      <c r="L2181" s="21"/>
      <c r="M2181" s="21"/>
    </row>
    <row r="2182" spans="12:13">
      <c r="L2182" s="21"/>
      <c r="M2182" s="21"/>
    </row>
    <row r="2183" spans="12:13">
      <c r="L2183" s="21"/>
      <c r="M2183" s="21"/>
    </row>
    <row r="2184" spans="12:13">
      <c r="L2184" s="21"/>
      <c r="M2184" s="21"/>
    </row>
    <row r="2185" spans="12:13">
      <c r="L2185" s="21"/>
      <c r="M2185" s="21"/>
    </row>
    <row r="2186" spans="12:13">
      <c r="L2186" s="21"/>
      <c r="M2186" s="21"/>
    </row>
    <row r="2187" spans="12:13">
      <c r="L2187" s="21"/>
      <c r="M2187" s="21"/>
    </row>
    <row r="2188" spans="12:13">
      <c r="L2188" s="21"/>
      <c r="M2188" s="21"/>
    </row>
    <row r="2189" spans="12:13">
      <c r="L2189" s="21"/>
      <c r="M2189" s="21"/>
    </row>
    <row r="2190" spans="12:13">
      <c r="L2190" s="21"/>
      <c r="M2190" s="21"/>
    </row>
    <row r="2191" spans="12:13">
      <c r="L2191" s="21"/>
      <c r="M2191" s="21"/>
    </row>
    <row r="2192" spans="12:13">
      <c r="L2192" s="21"/>
      <c r="M2192" s="21"/>
    </row>
    <row r="2193" spans="12:13">
      <c r="L2193" s="21"/>
      <c r="M2193" s="21"/>
    </row>
    <row r="2194" spans="12:13">
      <c r="L2194" s="21"/>
      <c r="M2194" s="21"/>
    </row>
    <row r="2195" spans="12:13">
      <c r="L2195" s="21"/>
      <c r="M2195" s="21"/>
    </row>
    <row r="2196" spans="12:13">
      <c r="L2196" s="21"/>
      <c r="M2196" s="21"/>
    </row>
    <row r="2197" spans="12:13">
      <c r="L2197" s="21"/>
      <c r="M2197" s="21"/>
    </row>
    <row r="2198" spans="12:13">
      <c r="L2198" s="21"/>
      <c r="M2198" s="21"/>
    </row>
    <row r="2199" spans="12:13">
      <c r="L2199" s="21"/>
      <c r="M2199" s="21"/>
    </row>
    <row r="2200" spans="12:13">
      <c r="L2200" s="21"/>
      <c r="M2200" s="21"/>
    </row>
    <row r="2201" spans="12:13">
      <c r="L2201" s="21"/>
      <c r="M2201" s="21"/>
    </row>
    <row r="2202" spans="12:13">
      <c r="L2202" s="21"/>
      <c r="M2202" s="21"/>
    </row>
    <row r="2203" spans="12:13">
      <c r="L2203" s="21"/>
      <c r="M2203" s="21"/>
    </row>
    <row r="2204" spans="12:13">
      <c r="L2204" s="21"/>
      <c r="M2204" s="21"/>
    </row>
    <row r="2205" spans="12:13">
      <c r="L2205" s="21"/>
      <c r="M2205" s="21"/>
    </row>
    <row r="2206" spans="12:13">
      <c r="L2206" s="21"/>
      <c r="M2206" s="21"/>
    </row>
    <row r="2207" spans="12:13">
      <c r="L2207" s="21"/>
      <c r="M2207" s="21"/>
    </row>
    <row r="2208" spans="12:13">
      <c r="L2208" s="21"/>
      <c r="M2208" s="21"/>
    </row>
    <row r="2209" spans="12:13">
      <c r="L2209" s="21"/>
      <c r="M2209" s="21"/>
    </row>
    <row r="2210" spans="12:13">
      <c r="L2210" s="21"/>
      <c r="M2210" s="21"/>
    </row>
    <row r="2211" spans="12:13">
      <c r="L2211" s="21"/>
      <c r="M2211" s="21"/>
    </row>
    <row r="2212" spans="12:13">
      <c r="L2212" s="21"/>
      <c r="M2212" s="21"/>
    </row>
    <row r="2213" spans="12:13">
      <c r="L2213" s="21"/>
      <c r="M2213" s="21"/>
    </row>
    <row r="2214" spans="12:13">
      <c r="L2214" s="21"/>
      <c r="M2214" s="21"/>
    </row>
    <row r="2215" spans="12:13">
      <c r="L2215" s="21"/>
      <c r="M2215" s="21"/>
    </row>
    <row r="2216" spans="12:13">
      <c r="L2216" s="21"/>
      <c r="M2216" s="21"/>
    </row>
    <row r="2217" spans="12:13">
      <c r="L2217" s="21"/>
      <c r="M2217" s="21"/>
    </row>
    <row r="2218" spans="12:13">
      <c r="L2218" s="21"/>
      <c r="M2218" s="21"/>
    </row>
    <row r="2219" spans="12:13">
      <c r="L2219" s="21"/>
      <c r="M2219" s="21"/>
    </row>
    <row r="2220" spans="12:13">
      <c r="L2220" s="21"/>
      <c r="M2220" s="21"/>
    </row>
    <row r="2221" spans="12:13">
      <c r="L2221" s="21"/>
      <c r="M2221" s="21"/>
    </row>
    <row r="2222" spans="12:13">
      <c r="L2222" s="21"/>
      <c r="M2222" s="21"/>
    </row>
    <row r="2223" spans="12:13">
      <c r="L2223" s="21"/>
      <c r="M2223" s="21"/>
    </row>
    <row r="2224" spans="12:13">
      <c r="L2224" s="21"/>
      <c r="M2224" s="21"/>
    </row>
    <row r="2225" spans="12:13">
      <c r="L2225" s="21"/>
      <c r="M2225" s="21"/>
    </row>
    <row r="2226" spans="12:13">
      <c r="L2226" s="21"/>
      <c r="M2226" s="21"/>
    </row>
    <row r="2227" spans="12:13">
      <c r="L2227" s="21"/>
      <c r="M2227" s="21"/>
    </row>
    <row r="2228" spans="12:13">
      <c r="L2228" s="21"/>
      <c r="M2228" s="21"/>
    </row>
    <row r="2229" spans="12:13">
      <c r="L2229" s="21"/>
      <c r="M2229" s="21"/>
    </row>
    <row r="2230" spans="12:13">
      <c r="L2230" s="21"/>
      <c r="M2230" s="21"/>
    </row>
    <row r="2231" spans="12:13">
      <c r="L2231" s="21"/>
      <c r="M2231" s="21"/>
    </row>
    <row r="2232" spans="12:13">
      <c r="L2232" s="21"/>
      <c r="M2232" s="21"/>
    </row>
    <row r="2233" spans="12:13">
      <c r="L2233" s="21"/>
      <c r="M2233" s="21"/>
    </row>
    <row r="2234" spans="12:13">
      <c r="L2234" s="21"/>
      <c r="M2234" s="21"/>
    </row>
    <row r="2235" spans="12:13">
      <c r="L2235" s="21"/>
      <c r="M2235" s="21"/>
    </row>
    <row r="2236" spans="12:13">
      <c r="L2236" s="21"/>
      <c r="M2236" s="21"/>
    </row>
    <row r="2237" spans="12:13">
      <c r="L2237" s="21"/>
      <c r="M2237" s="21"/>
    </row>
    <row r="2238" spans="12:13">
      <c r="L2238" s="21"/>
      <c r="M2238" s="21"/>
    </row>
    <row r="2239" spans="12:13">
      <c r="L2239" s="21"/>
      <c r="M2239" s="21"/>
    </row>
    <row r="2240" spans="12:13">
      <c r="L2240" s="21"/>
      <c r="M2240" s="21"/>
    </row>
    <row r="2241" spans="12:13">
      <c r="L2241" s="21"/>
      <c r="M2241" s="21"/>
    </row>
    <row r="2242" spans="12:13">
      <c r="L2242" s="21"/>
      <c r="M2242" s="21"/>
    </row>
    <row r="2243" spans="12:13">
      <c r="L2243" s="21"/>
      <c r="M2243" s="21"/>
    </row>
    <row r="2244" spans="12:13">
      <c r="L2244" s="21"/>
      <c r="M2244" s="21"/>
    </row>
    <row r="2245" spans="12:13">
      <c r="L2245" s="21"/>
      <c r="M2245" s="21"/>
    </row>
    <row r="2246" spans="12:13">
      <c r="L2246" s="21"/>
      <c r="M2246" s="21"/>
    </row>
    <row r="2247" spans="12:13">
      <c r="L2247" s="21"/>
      <c r="M2247" s="21"/>
    </row>
    <row r="2248" spans="12:13">
      <c r="L2248" s="21"/>
      <c r="M2248" s="21"/>
    </row>
    <row r="2249" spans="12:13">
      <c r="L2249" s="21"/>
      <c r="M2249" s="21"/>
    </row>
    <row r="2250" spans="12:13">
      <c r="L2250" s="21"/>
      <c r="M2250" s="21"/>
    </row>
    <row r="2251" spans="12:13">
      <c r="L2251" s="21"/>
      <c r="M2251" s="21"/>
    </row>
    <row r="2252" spans="12:13">
      <c r="L2252" s="21"/>
      <c r="M2252" s="21"/>
    </row>
    <row r="2253" spans="12:13">
      <c r="L2253" s="21"/>
      <c r="M2253" s="21"/>
    </row>
    <row r="2254" spans="12:13">
      <c r="L2254" s="21"/>
      <c r="M2254" s="21"/>
    </row>
    <row r="2255" spans="12:13">
      <c r="L2255" s="21"/>
      <c r="M2255" s="21"/>
    </row>
    <row r="2256" spans="12:13">
      <c r="L2256" s="21"/>
      <c r="M2256" s="21"/>
    </row>
    <row r="2257" spans="12:13">
      <c r="L2257" s="21"/>
      <c r="M2257" s="21"/>
    </row>
    <row r="2258" spans="12:13">
      <c r="L2258" s="21"/>
      <c r="M2258" s="21"/>
    </row>
    <row r="2259" spans="12:13">
      <c r="L2259" s="21"/>
      <c r="M2259" s="21"/>
    </row>
    <row r="2260" spans="12:13">
      <c r="L2260" s="21"/>
      <c r="M2260" s="21"/>
    </row>
    <row r="2261" spans="12:13">
      <c r="L2261" s="21"/>
      <c r="M2261" s="21"/>
    </row>
    <row r="2262" spans="12:13">
      <c r="L2262" s="21"/>
      <c r="M2262" s="21"/>
    </row>
    <row r="2263" spans="12:13">
      <c r="L2263" s="21"/>
      <c r="M2263" s="21"/>
    </row>
    <row r="2264" spans="12:13">
      <c r="L2264" s="21"/>
      <c r="M2264" s="21"/>
    </row>
    <row r="2265" spans="12:13">
      <c r="L2265" s="21"/>
      <c r="M2265" s="21"/>
    </row>
    <row r="2266" spans="12:13">
      <c r="L2266" s="21"/>
      <c r="M2266" s="21"/>
    </row>
    <row r="2267" spans="12:13">
      <c r="L2267" s="21"/>
      <c r="M2267" s="21"/>
    </row>
    <row r="2268" spans="12:13">
      <c r="L2268" s="21"/>
      <c r="M2268" s="21"/>
    </row>
    <row r="2269" spans="12:13">
      <c r="L2269" s="21"/>
      <c r="M2269" s="21"/>
    </row>
    <row r="2270" spans="12:13">
      <c r="L2270" s="21"/>
      <c r="M2270" s="21"/>
    </row>
    <row r="2271" spans="12:13">
      <c r="L2271" s="21"/>
      <c r="M2271" s="21"/>
    </row>
    <row r="2272" spans="12:13">
      <c r="L2272" s="21"/>
      <c r="M2272" s="21"/>
    </row>
    <row r="2273" spans="12:13">
      <c r="L2273" s="21"/>
      <c r="M2273" s="21"/>
    </row>
    <row r="2274" spans="12:13">
      <c r="L2274" s="21"/>
      <c r="M2274" s="21"/>
    </row>
    <row r="2275" spans="12:13">
      <c r="L2275" s="21"/>
      <c r="M2275" s="21"/>
    </row>
    <row r="2276" spans="12:13">
      <c r="L2276" s="21"/>
      <c r="M2276" s="21"/>
    </row>
    <row r="2277" spans="12:13">
      <c r="L2277" s="21"/>
      <c r="M2277" s="21"/>
    </row>
    <row r="2278" spans="12:13">
      <c r="L2278" s="21"/>
      <c r="M2278" s="21"/>
    </row>
    <row r="2279" spans="12:13">
      <c r="L2279" s="21"/>
      <c r="M2279" s="21"/>
    </row>
    <row r="2280" spans="12:13">
      <c r="L2280" s="21"/>
      <c r="M2280" s="21"/>
    </row>
    <row r="2281" spans="12:13">
      <c r="L2281" s="21"/>
      <c r="M2281" s="21"/>
    </row>
    <row r="2282" spans="12:13">
      <c r="L2282" s="21"/>
      <c r="M2282" s="21"/>
    </row>
    <row r="2283" spans="12:13">
      <c r="L2283" s="21"/>
      <c r="M2283" s="21"/>
    </row>
    <row r="2284" spans="12:13">
      <c r="L2284" s="21"/>
      <c r="M2284" s="21"/>
    </row>
    <row r="2285" spans="12:13">
      <c r="L2285" s="21"/>
      <c r="M2285" s="21"/>
    </row>
    <row r="2286" spans="12:13">
      <c r="L2286" s="21"/>
      <c r="M2286" s="21"/>
    </row>
    <row r="2287" spans="12:13">
      <c r="L2287" s="21"/>
      <c r="M2287" s="21"/>
    </row>
    <row r="2288" spans="12:13">
      <c r="L2288" s="21"/>
      <c r="M2288" s="21"/>
    </row>
    <row r="2289" spans="12:13">
      <c r="L2289" s="21"/>
      <c r="M2289" s="21"/>
    </row>
    <row r="2290" spans="12:13">
      <c r="L2290" s="21"/>
      <c r="M2290" s="21"/>
    </row>
    <row r="2291" spans="12:13">
      <c r="L2291" s="21"/>
      <c r="M2291" s="21"/>
    </row>
    <row r="2292" spans="12:13">
      <c r="L2292" s="21"/>
      <c r="M2292" s="21"/>
    </row>
    <row r="2293" spans="12:13">
      <c r="L2293" s="21"/>
      <c r="M2293" s="21"/>
    </row>
    <row r="2294" spans="12:13">
      <c r="L2294" s="21"/>
      <c r="M2294" s="21"/>
    </row>
    <row r="2295" spans="12:13">
      <c r="L2295" s="21"/>
      <c r="M2295" s="21"/>
    </row>
    <row r="2296" spans="12:13">
      <c r="L2296" s="21"/>
      <c r="M2296" s="21"/>
    </row>
    <row r="2297" spans="12:13">
      <c r="L2297" s="21"/>
      <c r="M2297" s="21"/>
    </row>
    <row r="2298" spans="12:13">
      <c r="L2298" s="21"/>
      <c r="M2298" s="21"/>
    </row>
    <row r="2299" spans="12:13">
      <c r="L2299" s="21"/>
      <c r="M2299" s="21"/>
    </row>
    <row r="2300" spans="12:13">
      <c r="L2300" s="21"/>
      <c r="M2300" s="21"/>
    </row>
    <row r="2301" spans="12:13">
      <c r="L2301" s="21"/>
      <c r="M2301" s="21"/>
    </row>
    <row r="2302" spans="12:13">
      <c r="L2302" s="21"/>
      <c r="M2302" s="21"/>
    </row>
    <row r="2303" spans="12:13">
      <c r="L2303" s="21"/>
      <c r="M2303" s="21"/>
    </row>
    <row r="2304" spans="12:13">
      <c r="L2304" s="21"/>
      <c r="M2304" s="21"/>
    </row>
    <row r="2305" spans="12:13">
      <c r="L2305" s="21"/>
      <c r="M2305" s="21"/>
    </row>
    <row r="2306" spans="12:13">
      <c r="L2306" s="21"/>
      <c r="M2306" s="21"/>
    </row>
    <row r="2307" spans="12:13">
      <c r="L2307" s="21"/>
      <c r="M2307" s="21"/>
    </row>
    <row r="2308" spans="12:13">
      <c r="L2308" s="21"/>
      <c r="M2308" s="21"/>
    </row>
    <row r="2309" spans="12:13">
      <c r="L2309" s="21"/>
      <c r="M2309" s="21"/>
    </row>
    <row r="2310" spans="12:13">
      <c r="L2310" s="21"/>
      <c r="M2310" s="21"/>
    </row>
    <row r="2311" spans="12:13">
      <c r="L2311" s="21"/>
      <c r="M2311" s="21"/>
    </row>
    <row r="2312" spans="12:13">
      <c r="L2312" s="21"/>
      <c r="M2312" s="21"/>
    </row>
    <row r="2313" spans="12:13">
      <c r="L2313" s="21"/>
      <c r="M2313" s="21"/>
    </row>
    <row r="2314" spans="12:13">
      <c r="L2314" s="21"/>
      <c r="M2314" s="21"/>
    </row>
    <row r="2315" spans="12:13">
      <c r="L2315" s="21"/>
      <c r="M2315" s="21"/>
    </row>
    <row r="2316" spans="12:13">
      <c r="L2316" s="21"/>
      <c r="M2316" s="21"/>
    </row>
    <row r="2317" spans="12:13">
      <c r="L2317" s="21"/>
      <c r="M2317" s="21"/>
    </row>
    <row r="2318" spans="12:13">
      <c r="L2318" s="21"/>
      <c r="M2318" s="21"/>
    </row>
    <row r="2319" spans="12:13">
      <c r="L2319" s="21"/>
      <c r="M2319" s="21"/>
    </row>
    <row r="2320" spans="12:13">
      <c r="L2320" s="21"/>
      <c r="M2320" s="21"/>
    </row>
    <row r="2321" spans="12:13">
      <c r="L2321" s="21"/>
      <c r="M2321" s="21"/>
    </row>
    <row r="2322" spans="12:13">
      <c r="L2322" s="21"/>
      <c r="M2322" s="21"/>
    </row>
    <row r="2323" spans="12:13">
      <c r="L2323" s="21"/>
      <c r="M2323" s="21"/>
    </row>
    <row r="2324" spans="12:13">
      <c r="L2324" s="21"/>
      <c r="M2324" s="21"/>
    </row>
    <row r="2325" spans="12:13">
      <c r="L2325" s="21"/>
      <c r="M2325" s="21"/>
    </row>
    <row r="2326" spans="12:13">
      <c r="L2326" s="21"/>
      <c r="M2326" s="21"/>
    </row>
    <row r="2327" spans="12:13">
      <c r="L2327" s="21"/>
      <c r="M2327" s="21"/>
    </row>
    <row r="2328" spans="12:13">
      <c r="L2328" s="21"/>
      <c r="M2328" s="21"/>
    </row>
    <row r="2329" spans="12:13">
      <c r="L2329" s="21"/>
      <c r="M2329" s="21"/>
    </row>
    <row r="2330" spans="12:13">
      <c r="L2330" s="21"/>
      <c r="M2330" s="21"/>
    </row>
    <row r="2331" spans="12:13">
      <c r="L2331" s="21"/>
      <c r="M2331" s="21"/>
    </row>
    <row r="2332" spans="12:13">
      <c r="L2332" s="21"/>
      <c r="M2332" s="21"/>
    </row>
    <row r="2333" spans="12:13">
      <c r="L2333" s="21"/>
      <c r="M2333" s="21"/>
    </row>
    <row r="2334" spans="12:13">
      <c r="L2334" s="21"/>
      <c r="M2334" s="21"/>
    </row>
    <row r="2335" spans="12:13">
      <c r="L2335" s="21"/>
      <c r="M2335" s="21"/>
    </row>
    <row r="2336" spans="12:13">
      <c r="L2336" s="21"/>
      <c r="M2336" s="21"/>
    </row>
    <row r="2337" spans="12:13">
      <c r="L2337" s="21"/>
      <c r="M2337" s="21"/>
    </row>
    <row r="2338" spans="12:13">
      <c r="L2338" s="21"/>
      <c r="M2338" s="21"/>
    </row>
    <row r="2339" spans="12:13">
      <c r="L2339" s="21"/>
      <c r="M2339" s="21"/>
    </row>
    <row r="2340" spans="12:13">
      <c r="L2340" s="21"/>
      <c r="M2340" s="21"/>
    </row>
    <row r="2341" spans="12:13">
      <c r="L2341" s="21"/>
      <c r="M2341" s="21"/>
    </row>
    <row r="2342" spans="12:13">
      <c r="L2342" s="21"/>
      <c r="M2342" s="21"/>
    </row>
    <row r="2343" spans="12:13">
      <c r="L2343" s="21"/>
      <c r="M2343" s="21"/>
    </row>
    <row r="2344" spans="12:13">
      <c r="L2344" s="21"/>
      <c r="M2344" s="21"/>
    </row>
    <row r="2345" spans="12:13">
      <c r="L2345" s="21"/>
      <c r="M2345" s="21"/>
    </row>
    <row r="2346" spans="12:13">
      <c r="L2346" s="21"/>
      <c r="M2346" s="21"/>
    </row>
    <row r="2347" spans="12:13">
      <c r="L2347" s="21"/>
      <c r="M2347" s="21"/>
    </row>
    <row r="2348" spans="12:13">
      <c r="L2348" s="21"/>
      <c r="M2348" s="21"/>
    </row>
    <row r="2349" spans="12:13">
      <c r="L2349" s="21"/>
      <c r="M2349" s="21"/>
    </row>
    <row r="2350" spans="12:13">
      <c r="L2350" s="21"/>
      <c r="M2350" s="21"/>
    </row>
    <row r="2351" spans="12:13">
      <c r="L2351" s="21"/>
      <c r="M2351" s="21"/>
    </row>
    <row r="2352" spans="12:13">
      <c r="L2352" s="21"/>
      <c r="M2352" s="21"/>
    </row>
    <row r="2353" spans="12:13">
      <c r="L2353" s="21"/>
      <c r="M2353" s="21"/>
    </row>
    <row r="2354" spans="12:13">
      <c r="L2354" s="21"/>
      <c r="M2354" s="21"/>
    </row>
    <row r="2355" spans="12:13">
      <c r="L2355" s="21"/>
      <c r="M2355" s="21"/>
    </row>
    <row r="2356" spans="12:13">
      <c r="L2356" s="21"/>
      <c r="M2356" s="21"/>
    </row>
    <row r="2357" spans="12:13">
      <c r="L2357" s="21"/>
      <c r="M2357" s="21"/>
    </row>
    <row r="2358" spans="12:13">
      <c r="L2358" s="21"/>
      <c r="M2358" s="21"/>
    </row>
    <row r="2359" spans="12:13">
      <c r="L2359" s="21"/>
      <c r="M2359" s="21"/>
    </row>
    <row r="2360" spans="12:13">
      <c r="L2360" s="21"/>
      <c r="M2360" s="21"/>
    </row>
    <row r="2361" spans="12:13">
      <c r="L2361" s="21"/>
      <c r="M2361" s="21"/>
    </row>
    <row r="2362" spans="12:13">
      <c r="L2362" s="21"/>
      <c r="M2362" s="21"/>
    </row>
    <row r="2363" spans="12:13">
      <c r="L2363" s="21"/>
      <c r="M2363" s="21"/>
    </row>
    <row r="2364" spans="12:13">
      <c r="L2364" s="21"/>
      <c r="M2364" s="21"/>
    </row>
    <row r="2365" spans="12:13">
      <c r="L2365" s="21"/>
      <c r="M2365" s="21"/>
    </row>
    <row r="2366" spans="12:13">
      <c r="L2366" s="21"/>
      <c r="M2366" s="21"/>
    </row>
    <row r="2367" spans="12:13">
      <c r="L2367" s="21"/>
      <c r="M2367" s="21"/>
    </row>
    <row r="2368" spans="12:13">
      <c r="L2368" s="21"/>
      <c r="M2368" s="21"/>
    </row>
    <row r="2369" spans="12:13">
      <c r="L2369" s="21"/>
      <c r="M2369" s="21"/>
    </row>
    <row r="2370" spans="12:13">
      <c r="L2370" s="21"/>
      <c r="M2370" s="21"/>
    </row>
    <row r="2371" spans="12:13">
      <c r="L2371" s="21"/>
      <c r="M2371" s="21"/>
    </row>
    <row r="2372" spans="12:13">
      <c r="L2372" s="21"/>
      <c r="M2372" s="21"/>
    </row>
    <row r="2373" spans="12:13">
      <c r="L2373" s="21"/>
      <c r="M2373" s="21"/>
    </row>
    <row r="2374" spans="12:13">
      <c r="L2374" s="21"/>
      <c r="M2374" s="21"/>
    </row>
    <row r="2375" spans="12:13">
      <c r="L2375" s="21"/>
      <c r="M2375" s="21"/>
    </row>
    <row r="2376" spans="12:13">
      <c r="L2376" s="21"/>
      <c r="M2376" s="21"/>
    </row>
    <row r="2377" spans="12:13">
      <c r="L2377" s="21"/>
      <c r="M2377" s="21"/>
    </row>
    <row r="2378" spans="12:13">
      <c r="L2378" s="21"/>
      <c r="M2378" s="21"/>
    </row>
    <row r="2379" spans="12:13">
      <c r="L2379" s="21"/>
      <c r="M2379" s="21"/>
    </row>
    <row r="2380" spans="12:13">
      <c r="L2380" s="21"/>
      <c r="M2380" s="21"/>
    </row>
    <row r="2381" spans="12:13">
      <c r="L2381" s="21"/>
      <c r="M2381" s="21"/>
    </row>
    <row r="2382" spans="12:13">
      <c r="L2382" s="21"/>
      <c r="M2382" s="21"/>
    </row>
    <row r="2383" spans="12:13">
      <c r="L2383" s="21"/>
      <c r="M2383" s="21"/>
    </row>
    <row r="2384" spans="12:13">
      <c r="L2384" s="21"/>
      <c r="M2384" s="21"/>
    </row>
    <row r="2385" spans="12:13">
      <c r="L2385" s="21"/>
      <c r="M2385" s="21"/>
    </row>
    <row r="2386" spans="12:13">
      <c r="L2386" s="21"/>
      <c r="M2386" s="21"/>
    </row>
    <row r="2387" spans="12:13">
      <c r="L2387" s="21"/>
      <c r="M2387" s="21"/>
    </row>
    <row r="2388" spans="12:13">
      <c r="L2388" s="21"/>
      <c r="M2388" s="21"/>
    </row>
    <row r="2389" spans="12:13">
      <c r="L2389" s="21"/>
      <c r="M2389" s="21"/>
    </row>
    <row r="2390" spans="12:13">
      <c r="L2390" s="21"/>
      <c r="M2390" s="21"/>
    </row>
    <row r="2391" spans="12:13">
      <c r="L2391" s="21"/>
      <c r="M2391" s="21"/>
    </row>
    <row r="2392" spans="12:13">
      <c r="L2392" s="21"/>
      <c r="M2392" s="21"/>
    </row>
    <row r="2393" spans="12:13">
      <c r="L2393" s="21"/>
      <c r="M2393" s="21"/>
    </row>
    <row r="2394" spans="12:13">
      <c r="L2394" s="21"/>
      <c r="M2394" s="21"/>
    </row>
    <row r="2395" spans="12:13">
      <c r="L2395" s="21"/>
      <c r="M2395" s="21"/>
    </row>
    <row r="2396" spans="12:13">
      <c r="L2396" s="21"/>
      <c r="M2396" s="21"/>
    </row>
    <row r="2397" spans="12:13">
      <c r="L2397" s="21"/>
      <c r="M2397" s="21"/>
    </row>
    <row r="2398" spans="12:13">
      <c r="L2398" s="21"/>
      <c r="M2398" s="21"/>
    </row>
    <row r="2399" spans="12:13">
      <c r="L2399" s="21"/>
      <c r="M2399" s="21"/>
    </row>
    <row r="2400" spans="12:13">
      <c r="L2400" s="21"/>
      <c r="M2400" s="21"/>
    </row>
    <row r="2401" spans="12:13">
      <c r="L2401" s="21"/>
      <c r="M2401" s="21"/>
    </row>
    <row r="2402" spans="12:13">
      <c r="L2402" s="21"/>
      <c r="M2402" s="21"/>
    </row>
    <row r="2403" spans="12:13">
      <c r="L2403" s="21"/>
      <c r="M2403" s="21"/>
    </row>
    <row r="2404" spans="12:13">
      <c r="L2404" s="21"/>
      <c r="M2404" s="21"/>
    </row>
    <row r="2405" spans="12:13">
      <c r="L2405" s="21"/>
      <c r="M2405" s="21"/>
    </row>
    <row r="2406" spans="12:13">
      <c r="L2406" s="21"/>
      <c r="M2406" s="21"/>
    </row>
    <row r="2407" spans="12:13">
      <c r="L2407" s="21"/>
      <c r="M2407" s="21"/>
    </row>
    <row r="2408" spans="12:13">
      <c r="L2408" s="21"/>
      <c r="M2408" s="21"/>
    </row>
    <row r="2409" spans="12:13">
      <c r="L2409" s="21"/>
      <c r="M2409" s="21"/>
    </row>
    <row r="2410" spans="12:13">
      <c r="L2410" s="21"/>
      <c r="M2410" s="21"/>
    </row>
    <row r="2411" spans="12:13">
      <c r="L2411" s="21"/>
      <c r="M2411" s="21"/>
    </row>
    <row r="2412" spans="12:13">
      <c r="L2412" s="21"/>
      <c r="M2412" s="21"/>
    </row>
    <row r="2413" spans="12:13">
      <c r="L2413" s="21"/>
      <c r="M2413" s="21"/>
    </row>
    <row r="2414" spans="12:13">
      <c r="L2414" s="21"/>
      <c r="M2414" s="21"/>
    </row>
    <row r="2415" spans="12:13">
      <c r="L2415" s="21"/>
      <c r="M2415" s="21"/>
    </row>
    <row r="2416" spans="12:13">
      <c r="L2416" s="21"/>
      <c r="M2416" s="21"/>
    </row>
    <row r="2417" spans="12:13">
      <c r="L2417" s="21"/>
      <c r="M2417" s="21"/>
    </row>
    <row r="2418" spans="12:13">
      <c r="L2418" s="21"/>
      <c r="M2418" s="21"/>
    </row>
    <row r="2419" spans="12:13">
      <c r="L2419" s="21"/>
      <c r="M2419" s="21"/>
    </row>
    <row r="2420" spans="12:13">
      <c r="L2420" s="21"/>
      <c r="M2420" s="21"/>
    </row>
    <row r="2421" spans="12:13">
      <c r="L2421" s="21"/>
      <c r="M2421" s="21"/>
    </row>
    <row r="2422" spans="12:13">
      <c r="L2422" s="21"/>
      <c r="M2422" s="21"/>
    </row>
    <row r="2423" spans="12:13">
      <c r="L2423" s="21"/>
      <c r="M2423" s="21"/>
    </row>
    <row r="2424" spans="12:13">
      <c r="L2424" s="21"/>
      <c r="M2424" s="21"/>
    </row>
    <row r="2425" spans="12:13">
      <c r="L2425" s="21"/>
      <c r="M2425" s="21"/>
    </row>
    <row r="2426" spans="12:13">
      <c r="L2426" s="21"/>
      <c r="M2426" s="21"/>
    </row>
    <row r="2427" spans="12:13">
      <c r="L2427" s="21"/>
      <c r="M2427" s="21"/>
    </row>
    <row r="2428" spans="12:13">
      <c r="L2428" s="21"/>
      <c r="M2428" s="21"/>
    </row>
    <row r="2429" spans="12:13">
      <c r="L2429" s="21"/>
      <c r="M2429" s="21"/>
    </row>
    <row r="2430" spans="12:13">
      <c r="L2430" s="21"/>
      <c r="M2430" s="21"/>
    </row>
    <row r="2431" spans="12:13">
      <c r="L2431" s="21"/>
      <c r="M2431" s="21"/>
    </row>
    <row r="2432" spans="12:13">
      <c r="L2432" s="21"/>
      <c r="M2432" s="21"/>
    </row>
    <row r="2433" spans="12:13">
      <c r="L2433" s="21"/>
      <c r="M2433" s="21"/>
    </row>
    <row r="2434" spans="12:13">
      <c r="L2434" s="21"/>
      <c r="M2434" s="21"/>
    </row>
    <row r="2435" spans="12:13">
      <c r="L2435" s="21"/>
      <c r="M2435" s="21"/>
    </row>
    <row r="2436" spans="12:13">
      <c r="L2436" s="21"/>
      <c r="M2436" s="21"/>
    </row>
    <row r="2437" spans="12:13">
      <c r="L2437" s="21"/>
      <c r="M2437" s="21"/>
    </row>
    <row r="2438" spans="12:13">
      <c r="L2438" s="21"/>
      <c r="M2438" s="21"/>
    </row>
    <row r="2439" spans="12:13">
      <c r="L2439" s="21"/>
      <c r="M2439" s="21"/>
    </row>
    <row r="2440" spans="12:13">
      <c r="L2440" s="21"/>
      <c r="M2440" s="21"/>
    </row>
    <row r="2441" spans="12:13">
      <c r="L2441" s="21"/>
      <c r="M2441" s="21"/>
    </row>
    <row r="2442" spans="12:13">
      <c r="L2442" s="21"/>
      <c r="M2442" s="21"/>
    </row>
    <row r="2443" spans="12:13">
      <c r="L2443" s="21"/>
      <c r="M2443" s="21"/>
    </row>
    <row r="2444" spans="12:13">
      <c r="L2444" s="21"/>
      <c r="M2444" s="21"/>
    </row>
    <row r="2445" spans="12:13">
      <c r="L2445" s="21"/>
      <c r="M2445" s="21"/>
    </row>
    <row r="2446" spans="12:13">
      <c r="L2446" s="21"/>
      <c r="M2446" s="21"/>
    </row>
    <row r="2447" spans="12:13">
      <c r="L2447" s="21"/>
      <c r="M2447" s="21"/>
    </row>
    <row r="2448" spans="12:13">
      <c r="L2448" s="21"/>
      <c r="M2448" s="21"/>
    </row>
    <row r="2449" spans="12:13">
      <c r="L2449" s="21"/>
      <c r="M2449" s="21"/>
    </row>
    <row r="2450" spans="12:13">
      <c r="L2450" s="21"/>
      <c r="M2450" s="21"/>
    </row>
    <row r="2451" spans="12:13">
      <c r="L2451" s="21"/>
      <c r="M2451" s="21"/>
    </row>
    <row r="2452" spans="12:13">
      <c r="L2452" s="21"/>
      <c r="M2452" s="21"/>
    </row>
    <row r="2453" spans="12:13">
      <c r="L2453" s="21"/>
      <c r="M2453" s="21"/>
    </row>
    <row r="2454" spans="12:13">
      <c r="L2454" s="21"/>
      <c r="M2454" s="21"/>
    </row>
    <row r="2455" spans="12:13">
      <c r="L2455" s="21"/>
      <c r="M2455" s="21"/>
    </row>
    <row r="2456" spans="12:13">
      <c r="L2456" s="21"/>
      <c r="M2456" s="21"/>
    </row>
    <row r="2457" spans="12:13">
      <c r="L2457" s="21"/>
      <c r="M2457" s="21"/>
    </row>
    <row r="2458" spans="12:13">
      <c r="L2458" s="21"/>
      <c r="M2458" s="21"/>
    </row>
    <row r="2459" spans="12:13">
      <c r="L2459" s="21"/>
      <c r="M2459" s="21"/>
    </row>
    <row r="2460" spans="12:13">
      <c r="L2460" s="21"/>
      <c r="M2460" s="21"/>
    </row>
    <row r="2461" spans="12:13">
      <c r="L2461" s="21"/>
      <c r="M2461" s="21"/>
    </row>
    <row r="2462" spans="12:13">
      <c r="L2462" s="21"/>
      <c r="M2462" s="21"/>
    </row>
    <row r="2463" spans="12:13">
      <c r="L2463" s="21"/>
      <c r="M2463" s="21"/>
    </row>
    <row r="2464" spans="12:13">
      <c r="L2464" s="21"/>
      <c r="M2464" s="21"/>
    </row>
    <row r="2465" spans="12:13">
      <c r="L2465" s="21"/>
      <c r="M2465" s="21"/>
    </row>
    <row r="2466" spans="12:13">
      <c r="L2466" s="21"/>
      <c r="M2466" s="21"/>
    </row>
    <row r="2467" spans="12:13">
      <c r="L2467" s="21"/>
      <c r="M2467" s="21"/>
    </row>
    <row r="2468" spans="12:13">
      <c r="L2468" s="21"/>
      <c r="M2468" s="21"/>
    </row>
    <row r="2469" spans="12:13">
      <c r="L2469" s="21"/>
      <c r="M2469" s="21"/>
    </row>
    <row r="2470" spans="12:13">
      <c r="L2470" s="21"/>
      <c r="M2470" s="21"/>
    </row>
    <row r="2471" spans="12:13">
      <c r="L2471" s="21"/>
      <c r="M2471" s="21"/>
    </row>
    <row r="2472" spans="12:13">
      <c r="L2472" s="21"/>
      <c r="M2472" s="21"/>
    </row>
    <row r="2473" spans="12:13">
      <c r="L2473" s="21"/>
      <c r="M2473" s="21"/>
    </row>
    <row r="2474" spans="12:13">
      <c r="L2474" s="21"/>
      <c r="M2474" s="21"/>
    </row>
    <row r="2475" spans="12:13">
      <c r="L2475" s="21"/>
      <c r="M2475" s="21"/>
    </row>
    <row r="2476" spans="12:13">
      <c r="L2476" s="21"/>
      <c r="M2476" s="21"/>
    </row>
    <row r="2477" spans="12:13">
      <c r="L2477" s="21"/>
      <c r="M2477" s="21"/>
    </row>
    <row r="2478" spans="12:13">
      <c r="L2478" s="21"/>
      <c r="M2478" s="21"/>
    </row>
    <row r="2479" spans="12:13">
      <c r="L2479" s="21"/>
      <c r="M2479" s="21"/>
    </row>
    <row r="2480" spans="12:13">
      <c r="L2480" s="21"/>
      <c r="M2480" s="21"/>
    </row>
    <row r="2481" spans="12:13">
      <c r="L2481" s="21"/>
      <c r="M2481" s="21"/>
    </row>
    <row r="2482" spans="12:13">
      <c r="L2482" s="21"/>
      <c r="M2482" s="21"/>
    </row>
    <row r="2483" spans="12:13">
      <c r="L2483" s="21"/>
      <c r="M2483" s="21"/>
    </row>
    <row r="2484" spans="12:13">
      <c r="L2484" s="21"/>
      <c r="M2484" s="21"/>
    </row>
    <row r="2485" spans="12:13">
      <c r="L2485" s="21"/>
      <c r="M2485" s="21"/>
    </row>
    <row r="2486" spans="12:13">
      <c r="L2486" s="21"/>
      <c r="M2486" s="21"/>
    </row>
    <row r="2487" spans="12:13">
      <c r="L2487" s="21"/>
      <c r="M2487" s="21"/>
    </row>
    <row r="2488" spans="12:13">
      <c r="L2488" s="21"/>
      <c r="M2488" s="21"/>
    </row>
    <row r="2489" spans="12:13">
      <c r="L2489" s="21"/>
      <c r="M2489" s="21"/>
    </row>
    <row r="2490" spans="12:13">
      <c r="L2490" s="21"/>
      <c r="M2490" s="21"/>
    </row>
    <row r="2491" spans="12:13">
      <c r="L2491" s="21"/>
      <c r="M2491" s="21"/>
    </row>
    <row r="2492" spans="12:13">
      <c r="L2492" s="21"/>
      <c r="M2492" s="21"/>
    </row>
    <row r="2493" spans="12:13">
      <c r="L2493" s="21"/>
      <c r="M2493" s="21"/>
    </row>
    <row r="2494" spans="12:13">
      <c r="L2494" s="21"/>
      <c r="M2494" s="21"/>
    </row>
    <row r="2495" spans="12:13">
      <c r="L2495" s="21"/>
      <c r="M2495" s="21"/>
    </row>
    <row r="2496" spans="12:13">
      <c r="L2496" s="21"/>
      <c r="M2496" s="21"/>
    </row>
    <row r="2497" spans="12:13">
      <c r="L2497" s="21"/>
      <c r="M2497" s="21"/>
    </row>
    <row r="2498" spans="12:13">
      <c r="L2498" s="21"/>
      <c r="M2498" s="21"/>
    </row>
    <row r="2499" spans="12:13">
      <c r="L2499" s="21"/>
      <c r="M2499" s="21"/>
    </row>
    <row r="2500" spans="12:13">
      <c r="L2500" s="21"/>
      <c r="M2500" s="21"/>
    </row>
    <row r="2501" spans="12:13">
      <c r="L2501" s="21"/>
      <c r="M2501" s="21"/>
    </row>
    <row r="2502" spans="12:13">
      <c r="L2502" s="21"/>
      <c r="M2502" s="21"/>
    </row>
    <row r="2503" spans="12:13">
      <c r="L2503" s="21"/>
      <c r="M2503" s="21"/>
    </row>
    <row r="2504" spans="12:13">
      <c r="L2504" s="21"/>
      <c r="M2504" s="21"/>
    </row>
    <row r="2505" spans="12:13">
      <c r="L2505" s="21"/>
      <c r="M2505" s="21"/>
    </row>
    <row r="2506" spans="12:13">
      <c r="L2506" s="21"/>
      <c r="M2506" s="21"/>
    </row>
    <row r="2507" spans="12:13">
      <c r="L2507" s="21"/>
      <c r="M2507" s="21"/>
    </row>
    <row r="2508" spans="12:13">
      <c r="L2508" s="21"/>
      <c r="M2508" s="21"/>
    </row>
    <row r="2509" spans="12:13">
      <c r="L2509" s="21"/>
      <c r="M2509" s="21"/>
    </row>
    <row r="2510" spans="12:13">
      <c r="L2510" s="21"/>
      <c r="M2510" s="21"/>
    </row>
    <row r="2511" spans="12:13">
      <c r="L2511" s="21"/>
      <c r="M2511" s="21"/>
    </row>
    <row r="2512" spans="12:13">
      <c r="L2512" s="21"/>
      <c r="M2512" s="21"/>
    </row>
    <row r="2513" spans="12:13">
      <c r="L2513" s="21"/>
      <c r="M2513" s="21"/>
    </row>
    <row r="2514" spans="12:13">
      <c r="L2514" s="21"/>
      <c r="M2514" s="21"/>
    </row>
    <row r="2515" spans="12:13">
      <c r="L2515" s="21"/>
      <c r="M2515" s="21"/>
    </row>
    <row r="2516" spans="12:13">
      <c r="L2516" s="21"/>
      <c r="M2516" s="21"/>
    </row>
    <row r="2517" spans="12:13">
      <c r="L2517" s="21"/>
      <c r="M2517" s="21"/>
    </row>
    <row r="2518" spans="12:13">
      <c r="L2518" s="21"/>
      <c r="M2518" s="21"/>
    </row>
    <row r="2519" spans="12:13">
      <c r="L2519" s="21"/>
      <c r="M2519" s="21"/>
    </row>
    <row r="2520" spans="12:13">
      <c r="L2520" s="21"/>
      <c r="M2520" s="21"/>
    </row>
    <row r="2521" spans="12:13">
      <c r="L2521" s="21"/>
      <c r="M2521" s="21"/>
    </row>
    <row r="2522" spans="12:13">
      <c r="L2522" s="21"/>
      <c r="M2522" s="21"/>
    </row>
    <row r="2523" spans="12:13">
      <c r="L2523" s="21"/>
      <c r="M2523" s="21"/>
    </row>
    <row r="2524" spans="12:13">
      <c r="L2524" s="21"/>
      <c r="M2524" s="21"/>
    </row>
    <row r="2525" spans="12:13">
      <c r="L2525" s="21"/>
      <c r="M2525" s="21"/>
    </row>
    <row r="2526" spans="12:13">
      <c r="L2526" s="21"/>
      <c r="M2526" s="21"/>
    </row>
    <row r="2527" spans="12:13">
      <c r="L2527" s="21"/>
      <c r="M2527" s="21"/>
    </row>
    <row r="2528" spans="12:13">
      <c r="L2528" s="21"/>
      <c r="M2528" s="21"/>
    </row>
    <row r="2529" spans="12:13">
      <c r="L2529" s="21"/>
      <c r="M2529" s="21"/>
    </row>
    <row r="2530" spans="12:13">
      <c r="L2530" s="21"/>
      <c r="M2530" s="21"/>
    </row>
    <row r="2531" spans="12:13">
      <c r="L2531" s="21"/>
      <c r="M2531" s="21"/>
    </row>
    <row r="2532" spans="12:13">
      <c r="L2532" s="21"/>
      <c r="M2532" s="21"/>
    </row>
    <row r="2533" spans="12:13">
      <c r="L2533" s="21"/>
      <c r="M2533" s="21"/>
    </row>
    <row r="2534" spans="12:13">
      <c r="L2534" s="21"/>
      <c r="M2534" s="21"/>
    </row>
    <row r="2535" spans="12:13">
      <c r="L2535" s="21"/>
      <c r="M2535" s="21"/>
    </row>
    <row r="2536" spans="12:13">
      <c r="L2536" s="21"/>
      <c r="M2536" s="21"/>
    </row>
    <row r="2537" spans="12:13">
      <c r="L2537" s="21"/>
      <c r="M2537" s="21"/>
    </row>
    <row r="2538" spans="12:13">
      <c r="L2538" s="21"/>
      <c r="M2538" s="21"/>
    </row>
    <row r="2539" spans="12:13">
      <c r="L2539" s="21"/>
      <c r="M2539" s="21"/>
    </row>
    <row r="2540" spans="12:13">
      <c r="L2540" s="21"/>
      <c r="M2540" s="21"/>
    </row>
    <row r="2541" spans="12:13">
      <c r="L2541" s="21"/>
      <c r="M2541" s="21"/>
    </row>
    <row r="2542" spans="12:13">
      <c r="L2542" s="21"/>
      <c r="M2542" s="21"/>
    </row>
    <row r="2543" spans="12:13">
      <c r="L2543" s="21"/>
      <c r="M2543" s="21"/>
    </row>
    <row r="2544" spans="12:13">
      <c r="L2544" s="21"/>
      <c r="M2544" s="21"/>
    </row>
    <row r="2545" spans="12:13">
      <c r="L2545" s="21"/>
      <c r="M2545" s="21"/>
    </row>
    <row r="2546" spans="12:13">
      <c r="L2546" s="21"/>
      <c r="M2546" s="21"/>
    </row>
    <row r="2547" spans="12:13">
      <c r="L2547" s="21"/>
      <c r="M2547" s="21"/>
    </row>
    <row r="2548" spans="12:13">
      <c r="L2548" s="21"/>
      <c r="M2548" s="21"/>
    </row>
    <row r="2549" spans="12:13">
      <c r="L2549" s="21"/>
      <c r="M2549" s="21"/>
    </row>
    <row r="2550" spans="12:13">
      <c r="L2550" s="21"/>
      <c r="M2550" s="21"/>
    </row>
    <row r="2551" spans="12:13">
      <c r="L2551" s="21"/>
      <c r="M2551" s="21"/>
    </row>
    <row r="2552" spans="12:13">
      <c r="L2552" s="21"/>
      <c r="M2552" s="21"/>
    </row>
    <row r="2553" spans="12:13">
      <c r="L2553" s="21"/>
      <c r="M2553" s="21"/>
    </row>
    <row r="2554" spans="12:13">
      <c r="L2554" s="21"/>
      <c r="M2554" s="21"/>
    </row>
    <row r="2555" spans="12:13">
      <c r="L2555" s="21"/>
      <c r="M2555" s="21"/>
    </row>
    <row r="2556" spans="12:13">
      <c r="L2556" s="21"/>
      <c r="M2556" s="21"/>
    </row>
    <row r="2557" spans="12:13">
      <c r="L2557" s="21"/>
      <c r="M2557" s="21"/>
    </row>
    <row r="2558" spans="12:13">
      <c r="L2558" s="21"/>
      <c r="M2558" s="21"/>
    </row>
    <row r="2559" spans="12:13">
      <c r="L2559" s="21"/>
      <c r="M2559" s="21"/>
    </row>
    <row r="2560" spans="12:13">
      <c r="L2560" s="21"/>
      <c r="M2560" s="21"/>
    </row>
    <row r="2561" spans="12:13">
      <c r="L2561" s="21"/>
      <c r="M2561" s="21"/>
    </row>
    <row r="2562" spans="12:13">
      <c r="L2562" s="21"/>
      <c r="M2562" s="21"/>
    </row>
    <row r="2563" spans="12:13">
      <c r="L2563" s="21"/>
      <c r="M2563" s="21"/>
    </row>
    <row r="2564" spans="12:13">
      <c r="L2564" s="21"/>
      <c r="M2564" s="21"/>
    </row>
    <row r="2565" spans="12:13">
      <c r="L2565" s="21"/>
      <c r="M2565" s="21"/>
    </row>
    <row r="2566" spans="12:13">
      <c r="L2566" s="21"/>
      <c r="M2566" s="21"/>
    </row>
    <row r="2567" spans="12:13">
      <c r="L2567" s="21"/>
      <c r="M2567" s="21"/>
    </row>
    <row r="2568" spans="12:13">
      <c r="L2568" s="21"/>
      <c r="M2568" s="21"/>
    </row>
    <row r="2569" spans="12:13">
      <c r="L2569" s="21"/>
      <c r="M2569" s="21"/>
    </row>
    <row r="2570" spans="12:13">
      <c r="L2570" s="21"/>
      <c r="M2570" s="21"/>
    </row>
    <row r="2571" spans="12:13">
      <c r="L2571" s="21"/>
      <c r="M2571" s="21"/>
    </row>
    <row r="2572" spans="12:13">
      <c r="L2572" s="21"/>
      <c r="M2572" s="21"/>
    </row>
    <row r="2573" spans="12:13">
      <c r="L2573" s="21"/>
      <c r="M2573" s="21"/>
    </row>
    <row r="2574" spans="12:13">
      <c r="L2574" s="21"/>
      <c r="M2574" s="21"/>
    </row>
    <row r="2575" spans="12:13">
      <c r="L2575" s="21"/>
      <c r="M2575" s="21"/>
    </row>
    <row r="2576" spans="12:13">
      <c r="L2576" s="21"/>
      <c r="M2576" s="21"/>
    </row>
    <row r="2577" spans="12:13">
      <c r="L2577" s="21"/>
      <c r="M2577" s="21"/>
    </row>
    <row r="2578" spans="12:13">
      <c r="L2578" s="21"/>
      <c r="M2578" s="21"/>
    </row>
    <row r="2579" spans="12:13">
      <c r="L2579" s="21"/>
      <c r="M2579" s="21"/>
    </row>
    <row r="2580" spans="12:13">
      <c r="L2580" s="21"/>
      <c r="M2580" s="21"/>
    </row>
    <row r="2581" spans="12:13">
      <c r="L2581" s="21"/>
      <c r="M2581" s="21"/>
    </row>
    <row r="2582" spans="12:13">
      <c r="L2582" s="21"/>
      <c r="M2582" s="21"/>
    </row>
    <row r="2583" spans="12:13">
      <c r="L2583" s="21"/>
      <c r="M2583" s="21"/>
    </row>
    <row r="2584" spans="12:13">
      <c r="L2584" s="21"/>
      <c r="M2584" s="21"/>
    </row>
    <row r="2585" spans="12:13">
      <c r="L2585" s="21"/>
      <c r="M2585" s="21"/>
    </row>
    <row r="2586" spans="12:13">
      <c r="L2586" s="21"/>
      <c r="M2586" s="21"/>
    </row>
    <row r="2587" spans="12:13">
      <c r="L2587" s="21"/>
      <c r="M2587" s="21"/>
    </row>
    <row r="2588" spans="12:13">
      <c r="L2588" s="21"/>
      <c r="M2588" s="21"/>
    </row>
    <row r="2589" spans="12:13">
      <c r="L2589" s="21"/>
      <c r="M2589" s="21"/>
    </row>
    <row r="2590" spans="12:13">
      <c r="L2590" s="21"/>
      <c r="M2590" s="21"/>
    </row>
    <row r="2591" spans="12:13">
      <c r="L2591" s="21"/>
      <c r="M2591" s="21"/>
    </row>
    <row r="2592" spans="12:13">
      <c r="L2592" s="21"/>
      <c r="M2592" s="21"/>
    </row>
    <row r="2593" spans="12:13">
      <c r="L2593" s="21"/>
      <c r="M2593" s="21"/>
    </row>
    <row r="2594" spans="12:13">
      <c r="L2594" s="21"/>
      <c r="M2594" s="21"/>
    </row>
    <row r="2595" spans="12:13">
      <c r="L2595" s="21"/>
      <c r="M2595" s="21"/>
    </row>
    <row r="2596" spans="12:13">
      <c r="L2596" s="21"/>
      <c r="M2596" s="21"/>
    </row>
    <row r="2597" spans="12:13">
      <c r="L2597" s="21"/>
      <c r="M2597" s="21"/>
    </row>
    <row r="2598" spans="12:13">
      <c r="L2598" s="21"/>
      <c r="M2598" s="21"/>
    </row>
    <row r="2599" spans="12:13">
      <c r="L2599" s="21"/>
      <c r="M2599" s="21"/>
    </row>
    <row r="2600" spans="12:13">
      <c r="L2600" s="21"/>
      <c r="M2600" s="21"/>
    </row>
    <row r="2601" spans="12:13">
      <c r="L2601" s="21"/>
      <c r="M2601" s="21"/>
    </row>
    <row r="2602" spans="12:13">
      <c r="L2602" s="21"/>
      <c r="M2602" s="21"/>
    </row>
    <row r="2603" spans="12:13">
      <c r="L2603" s="21"/>
      <c r="M2603" s="21"/>
    </row>
    <row r="2604" spans="12:13">
      <c r="L2604" s="21"/>
      <c r="M2604" s="21"/>
    </row>
    <row r="2605" spans="12:13">
      <c r="L2605" s="21"/>
      <c r="M2605" s="21"/>
    </row>
    <row r="2606" spans="12:13">
      <c r="L2606" s="21"/>
      <c r="M2606" s="21"/>
    </row>
    <row r="2607" spans="12:13">
      <c r="L2607" s="21"/>
      <c r="M2607" s="21"/>
    </row>
    <row r="2608" spans="12:13">
      <c r="L2608" s="21"/>
      <c r="M2608" s="21"/>
    </row>
    <row r="2609" spans="12:13">
      <c r="L2609" s="21"/>
      <c r="M2609" s="21"/>
    </row>
    <row r="2610" spans="12:13">
      <c r="L2610" s="21"/>
      <c r="M2610" s="21"/>
    </row>
    <row r="2611" spans="12:13">
      <c r="L2611" s="21"/>
      <c r="M2611" s="21"/>
    </row>
    <row r="2612" spans="12:13">
      <c r="L2612" s="21"/>
      <c r="M2612" s="21"/>
    </row>
    <row r="2613" spans="12:13">
      <c r="L2613" s="21"/>
      <c r="M2613" s="21"/>
    </row>
    <row r="2614" spans="12:13">
      <c r="L2614" s="21"/>
      <c r="M2614" s="21"/>
    </row>
    <row r="2615" spans="12:13">
      <c r="L2615" s="21"/>
      <c r="M2615" s="21"/>
    </row>
    <row r="2616" spans="12:13">
      <c r="L2616" s="21"/>
      <c r="M2616" s="21"/>
    </row>
    <row r="2617" spans="12:13">
      <c r="L2617" s="21"/>
      <c r="M2617" s="21"/>
    </row>
    <row r="2618" spans="12:13">
      <c r="L2618" s="21"/>
      <c r="M2618" s="21"/>
    </row>
    <row r="2619" spans="12:13">
      <c r="L2619" s="21"/>
      <c r="M2619" s="21"/>
    </row>
    <row r="2620" spans="12:13">
      <c r="L2620" s="21"/>
      <c r="M2620" s="21"/>
    </row>
    <row r="2621" spans="12:13">
      <c r="L2621" s="21"/>
      <c r="M2621" s="21"/>
    </row>
    <row r="2622" spans="12:13">
      <c r="L2622" s="21"/>
      <c r="M2622" s="21"/>
    </row>
    <row r="2623" spans="12:13">
      <c r="L2623" s="21"/>
      <c r="M2623" s="21"/>
    </row>
    <row r="2624" spans="12:13">
      <c r="L2624" s="21"/>
      <c r="M2624" s="21"/>
    </row>
    <row r="2625" spans="12:13">
      <c r="L2625" s="21"/>
      <c r="M2625" s="21"/>
    </row>
    <row r="2626" spans="12:13">
      <c r="L2626" s="21"/>
      <c r="M2626" s="21"/>
    </row>
    <row r="2627" spans="12:13">
      <c r="L2627" s="21"/>
      <c r="M2627" s="21"/>
    </row>
    <row r="2628" spans="12:13">
      <c r="L2628" s="21"/>
      <c r="M2628" s="21"/>
    </row>
    <row r="2629" spans="12:13">
      <c r="L2629" s="21"/>
      <c r="M2629" s="21"/>
    </row>
    <row r="2630" spans="12:13">
      <c r="L2630" s="21"/>
      <c r="M2630" s="21"/>
    </row>
    <row r="2631" spans="12:13">
      <c r="L2631" s="21"/>
      <c r="M2631" s="21"/>
    </row>
    <row r="2632" spans="12:13">
      <c r="L2632" s="21"/>
      <c r="M2632" s="21"/>
    </row>
    <row r="2633" spans="12:13">
      <c r="L2633" s="21"/>
      <c r="M2633" s="21"/>
    </row>
    <row r="2634" spans="12:13">
      <c r="L2634" s="21"/>
      <c r="M2634" s="21"/>
    </row>
    <row r="2635" spans="12:13">
      <c r="L2635" s="21"/>
      <c r="M2635" s="21"/>
    </row>
    <row r="2636" spans="12:13">
      <c r="L2636" s="21"/>
      <c r="M2636" s="21"/>
    </row>
    <row r="2637" spans="12:13">
      <c r="L2637" s="21"/>
      <c r="M2637" s="21"/>
    </row>
    <row r="2638" spans="12:13">
      <c r="L2638" s="21"/>
      <c r="M2638" s="21"/>
    </row>
    <row r="2639" spans="12:13">
      <c r="L2639" s="21"/>
      <c r="M2639" s="21"/>
    </row>
    <row r="2640" spans="12:13">
      <c r="L2640" s="21"/>
      <c r="M2640" s="21"/>
    </row>
    <row r="2641" spans="12:13">
      <c r="L2641" s="21"/>
      <c r="M2641" s="21"/>
    </row>
    <row r="2642" spans="12:13">
      <c r="L2642" s="21"/>
      <c r="M2642" s="21"/>
    </row>
    <row r="2643" spans="12:13">
      <c r="L2643" s="21"/>
      <c r="M2643" s="21"/>
    </row>
    <row r="2644" spans="12:13">
      <c r="L2644" s="21"/>
      <c r="M2644" s="21"/>
    </row>
    <row r="2645" spans="12:13">
      <c r="L2645" s="21"/>
      <c r="M2645" s="21"/>
    </row>
    <row r="2646" spans="12:13">
      <c r="L2646" s="21"/>
      <c r="M2646" s="21"/>
    </row>
    <row r="2647" spans="12:13">
      <c r="L2647" s="21"/>
      <c r="M2647" s="21"/>
    </row>
    <row r="2648" spans="12:13">
      <c r="L2648" s="21"/>
      <c r="M2648" s="21"/>
    </row>
    <row r="2649" spans="12:13">
      <c r="L2649" s="21"/>
      <c r="M2649" s="21"/>
    </row>
    <row r="2650" spans="12:13">
      <c r="L2650" s="21"/>
      <c r="M2650" s="21"/>
    </row>
    <row r="2651" spans="12:13">
      <c r="L2651" s="21"/>
      <c r="M2651" s="21"/>
    </row>
    <row r="2652" spans="12:13">
      <c r="L2652" s="21"/>
      <c r="M2652" s="21"/>
    </row>
    <row r="2653" spans="12:13">
      <c r="L2653" s="21"/>
      <c r="M2653" s="21"/>
    </row>
    <row r="2654" spans="12:13">
      <c r="L2654" s="21"/>
      <c r="M2654" s="21"/>
    </row>
    <row r="2655" spans="12:13">
      <c r="L2655" s="21"/>
      <c r="M2655" s="21"/>
    </row>
    <row r="2656" spans="12:13">
      <c r="L2656" s="21"/>
      <c r="M2656" s="21"/>
    </row>
    <row r="2657" spans="12:13">
      <c r="L2657" s="21"/>
      <c r="M2657" s="21"/>
    </row>
    <row r="2658" spans="12:13">
      <c r="L2658" s="21"/>
      <c r="M2658" s="21"/>
    </row>
    <row r="2659" spans="12:13">
      <c r="L2659" s="21"/>
      <c r="M2659" s="21"/>
    </row>
    <row r="2660" spans="12:13">
      <c r="L2660" s="21"/>
      <c r="M2660" s="21"/>
    </row>
    <row r="2661" spans="12:13">
      <c r="L2661" s="21"/>
      <c r="M2661" s="21"/>
    </row>
    <row r="2662" spans="12:13">
      <c r="L2662" s="21"/>
      <c r="M2662" s="21"/>
    </row>
    <row r="2663" spans="12:13">
      <c r="L2663" s="21"/>
      <c r="M2663" s="21"/>
    </row>
    <row r="2664" spans="12:13">
      <c r="L2664" s="21"/>
      <c r="M2664" s="21"/>
    </row>
    <row r="2665" spans="12:13">
      <c r="L2665" s="21"/>
      <c r="M2665" s="21"/>
    </row>
    <row r="2666" spans="12:13">
      <c r="L2666" s="21"/>
      <c r="M2666" s="21"/>
    </row>
    <row r="2667" spans="12:13">
      <c r="L2667" s="21"/>
      <c r="M2667" s="21"/>
    </row>
    <row r="2668" spans="12:13">
      <c r="L2668" s="21"/>
      <c r="M2668" s="21"/>
    </row>
    <row r="2669" spans="12:13">
      <c r="L2669" s="21"/>
      <c r="M2669" s="21"/>
    </row>
    <row r="2670" spans="12:13">
      <c r="L2670" s="21"/>
      <c r="M2670" s="21"/>
    </row>
    <row r="2671" spans="12:13">
      <c r="L2671" s="21"/>
      <c r="M2671" s="21"/>
    </row>
    <row r="2672" spans="12:13">
      <c r="L2672" s="21"/>
      <c r="M2672" s="21"/>
    </row>
    <row r="2673" spans="12:13">
      <c r="L2673" s="21"/>
      <c r="M2673" s="21"/>
    </row>
    <row r="2674" spans="12:13">
      <c r="L2674" s="21"/>
      <c r="M2674" s="21"/>
    </row>
    <row r="2675" spans="12:13">
      <c r="L2675" s="21"/>
      <c r="M2675" s="21"/>
    </row>
    <row r="2676" spans="12:13">
      <c r="L2676" s="21"/>
      <c r="M2676" s="21"/>
    </row>
    <row r="2677" spans="12:13">
      <c r="L2677" s="21"/>
      <c r="M2677" s="21"/>
    </row>
    <row r="2678" spans="12:13">
      <c r="L2678" s="21"/>
      <c r="M2678" s="21"/>
    </row>
    <row r="2679" spans="12:13">
      <c r="L2679" s="21"/>
      <c r="M2679" s="21"/>
    </row>
    <row r="2680" spans="12:13">
      <c r="L2680" s="21"/>
      <c r="M2680" s="21"/>
    </row>
    <row r="2681" spans="12:13">
      <c r="L2681" s="21"/>
      <c r="M2681" s="21"/>
    </row>
    <row r="2682" spans="12:13">
      <c r="L2682" s="21"/>
      <c r="M2682" s="21"/>
    </row>
    <row r="2683" spans="12:13">
      <c r="L2683" s="21"/>
      <c r="M2683" s="21"/>
    </row>
    <row r="2684" spans="12:13">
      <c r="L2684" s="21"/>
      <c r="M2684" s="21"/>
    </row>
    <row r="2685" spans="12:13">
      <c r="L2685" s="21"/>
      <c r="M2685" s="21"/>
    </row>
    <row r="2686" spans="12:13">
      <c r="L2686" s="21"/>
      <c r="M2686" s="21"/>
    </row>
    <row r="2687" spans="12:13">
      <c r="L2687" s="21"/>
      <c r="M2687" s="21"/>
    </row>
    <row r="2688" spans="12:13">
      <c r="L2688" s="21"/>
      <c r="M2688" s="21"/>
    </row>
    <row r="2689" spans="12:13">
      <c r="L2689" s="21"/>
      <c r="M2689" s="21"/>
    </row>
    <row r="2690" spans="12:13">
      <c r="L2690" s="21"/>
      <c r="M2690" s="21"/>
    </row>
    <row r="2691" spans="12:13">
      <c r="L2691" s="21"/>
      <c r="M2691" s="21"/>
    </row>
    <row r="2692" spans="12:13">
      <c r="L2692" s="21"/>
      <c r="M2692" s="21"/>
    </row>
    <row r="2693" spans="12:13">
      <c r="L2693" s="21"/>
      <c r="M2693" s="21"/>
    </row>
    <row r="2694" spans="12:13">
      <c r="L2694" s="21"/>
      <c r="M2694" s="21"/>
    </row>
    <row r="2695" spans="12:13">
      <c r="L2695" s="21"/>
      <c r="M2695" s="21"/>
    </row>
    <row r="2696" spans="12:13">
      <c r="L2696" s="21"/>
      <c r="M2696" s="21"/>
    </row>
    <row r="2697" spans="12:13">
      <c r="L2697" s="21"/>
      <c r="M2697" s="21"/>
    </row>
    <row r="2698" spans="12:13">
      <c r="L2698" s="21"/>
      <c r="M2698" s="21"/>
    </row>
    <row r="2699" spans="12:13">
      <c r="L2699" s="21"/>
      <c r="M2699" s="21"/>
    </row>
    <row r="2700" spans="12:13">
      <c r="L2700" s="21"/>
      <c r="M2700" s="21"/>
    </row>
    <row r="2701" spans="12:13">
      <c r="L2701" s="21"/>
      <c r="M2701" s="21"/>
    </row>
    <row r="2702" spans="12:13">
      <c r="L2702" s="21"/>
      <c r="M2702" s="21"/>
    </row>
    <row r="2703" spans="12:13">
      <c r="L2703" s="21"/>
      <c r="M2703" s="21"/>
    </row>
    <row r="2704" spans="12:13">
      <c r="L2704" s="21"/>
      <c r="M2704" s="21"/>
    </row>
    <row r="2705" spans="12:13">
      <c r="L2705" s="21"/>
      <c r="M2705" s="21"/>
    </row>
    <row r="2706" spans="12:13">
      <c r="L2706" s="21"/>
      <c r="M2706" s="21"/>
    </row>
    <row r="2707" spans="12:13">
      <c r="L2707" s="21"/>
      <c r="M2707" s="21"/>
    </row>
    <row r="2708" spans="12:13">
      <c r="L2708" s="21"/>
      <c r="M2708" s="21"/>
    </row>
    <row r="2709" spans="12:13">
      <c r="L2709" s="21"/>
      <c r="M2709" s="21"/>
    </row>
    <row r="2710" spans="12:13">
      <c r="L2710" s="21"/>
      <c r="M2710" s="21"/>
    </row>
    <row r="2711" spans="12:13">
      <c r="L2711" s="21"/>
      <c r="M2711" s="21"/>
    </row>
    <row r="2712" spans="12:13">
      <c r="L2712" s="21"/>
      <c r="M2712" s="21"/>
    </row>
    <row r="2713" spans="12:13">
      <c r="L2713" s="21"/>
      <c r="M2713" s="21"/>
    </row>
    <row r="2714" spans="12:13">
      <c r="L2714" s="21"/>
      <c r="M2714" s="21"/>
    </row>
    <row r="2715" spans="12:13">
      <c r="L2715" s="21"/>
      <c r="M2715" s="21"/>
    </row>
    <row r="2716" spans="12:13">
      <c r="L2716" s="21"/>
      <c r="M2716" s="21"/>
    </row>
    <row r="2717" spans="12:13">
      <c r="L2717" s="21"/>
      <c r="M2717" s="21"/>
    </row>
    <row r="2718" spans="12:13">
      <c r="L2718" s="21"/>
      <c r="M2718" s="21"/>
    </row>
    <row r="2719" spans="12:13">
      <c r="L2719" s="21"/>
      <c r="M2719" s="21"/>
    </row>
    <row r="2720" spans="12:13">
      <c r="L2720" s="21"/>
      <c r="M2720" s="21"/>
    </row>
    <row r="2721" spans="12:13">
      <c r="L2721" s="21"/>
      <c r="M2721" s="21"/>
    </row>
    <row r="2722" spans="12:13">
      <c r="L2722" s="21"/>
      <c r="M2722" s="21"/>
    </row>
    <row r="2723" spans="12:13">
      <c r="L2723" s="21"/>
      <c r="M2723" s="21"/>
    </row>
    <row r="2724" spans="12:13">
      <c r="L2724" s="21"/>
      <c r="M2724" s="21"/>
    </row>
    <row r="2725" spans="12:13">
      <c r="L2725" s="21"/>
      <c r="M2725" s="21"/>
    </row>
    <row r="2726" spans="12:13">
      <c r="L2726" s="21"/>
      <c r="M2726" s="21"/>
    </row>
    <row r="2727" spans="12:13">
      <c r="L2727" s="21"/>
      <c r="M2727" s="21"/>
    </row>
    <row r="2728" spans="12:13">
      <c r="L2728" s="21"/>
      <c r="M2728" s="21"/>
    </row>
    <row r="2729" spans="12:13">
      <c r="L2729" s="21"/>
      <c r="M2729" s="21"/>
    </row>
    <row r="2730" spans="12:13">
      <c r="L2730" s="21"/>
      <c r="M2730" s="21"/>
    </row>
    <row r="2731" spans="12:13">
      <c r="L2731" s="21"/>
      <c r="M2731" s="21"/>
    </row>
    <row r="2732" spans="12:13">
      <c r="L2732" s="21"/>
      <c r="M2732" s="21"/>
    </row>
    <row r="2733" spans="12:13">
      <c r="L2733" s="21"/>
      <c r="M2733" s="21"/>
    </row>
    <row r="2734" spans="12:13">
      <c r="L2734" s="21"/>
      <c r="M2734" s="21"/>
    </row>
    <row r="2735" spans="12:13">
      <c r="L2735" s="21"/>
      <c r="M2735" s="21"/>
    </row>
    <row r="2736" spans="12:13">
      <c r="L2736" s="21"/>
      <c r="M2736" s="21"/>
    </row>
    <row r="2737" spans="12:13">
      <c r="L2737" s="21"/>
      <c r="M2737" s="21"/>
    </row>
    <row r="2738" spans="12:13">
      <c r="L2738" s="21"/>
      <c r="M2738" s="21"/>
    </row>
    <row r="2739" spans="12:13">
      <c r="L2739" s="21"/>
      <c r="M2739" s="21"/>
    </row>
    <row r="2740" spans="12:13">
      <c r="L2740" s="21"/>
      <c r="M2740" s="21"/>
    </row>
    <row r="2741" spans="12:13">
      <c r="L2741" s="21"/>
      <c r="M2741" s="21"/>
    </row>
    <row r="2742" spans="12:13">
      <c r="L2742" s="21"/>
      <c r="M2742" s="21"/>
    </row>
    <row r="2743" spans="12:13">
      <c r="L2743" s="21"/>
      <c r="M2743" s="21"/>
    </row>
    <row r="2744" spans="12:13">
      <c r="L2744" s="21"/>
      <c r="M2744" s="21"/>
    </row>
    <row r="2745" spans="12:13">
      <c r="L2745" s="21"/>
      <c r="M2745" s="21"/>
    </row>
    <row r="2746" spans="12:13">
      <c r="L2746" s="21"/>
      <c r="M2746" s="21"/>
    </row>
    <row r="2747" spans="12:13">
      <c r="L2747" s="21"/>
      <c r="M2747" s="21"/>
    </row>
    <row r="2748" spans="12:13">
      <c r="L2748" s="21"/>
      <c r="M2748" s="21"/>
    </row>
    <row r="2749" spans="12:13">
      <c r="L2749" s="21"/>
      <c r="M2749" s="21"/>
    </row>
    <row r="2750" spans="12:13">
      <c r="L2750" s="21"/>
      <c r="M2750" s="21"/>
    </row>
    <row r="2751" spans="12:13">
      <c r="L2751" s="21"/>
      <c r="M2751" s="21"/>
    </row>
    <row r="2752" spans="12:13">
      <c r="L2752" s="21"/>
      <c r="M2752" s="21"/>
    </row>
    <row r="2753" spans="12:13">
      <c r="L2753" s="21"/>
      <c r="M2753" s="21"/>
    </row>
    <row r="2754" spans="12:13">
      <c r="L2754" s="21"/>
      <c r="M2754" s="21"/>
    </row>
    <row r="2755" spans="12:13">
      <c r="L2755" s="21"/>
      <c r="M2755" s="21"/>
    </row>
    <row r="2756" spans="12:13">
      <c r="L2756" s="21"/>
      <c r="M2756" s="21"/>
    </row>
    <row r="2757" spans="12:13">
      <c r="L2757" s="21"/>
      <c r="M2757" s="21"/>
    </row>
    <row r="2758" spans="12:13">
      <c r="L2758" s="21"/>
      <c r="M2758" s="21"/>
    </row>
    <row r="2759" spans="12:13">
      <c r="L2759" s="21"/>
      <c r="M2759" s="21"/>
    </row>
    <row r="2760" spans="12:13">
      <c r="L2760" s="21"/>
      <c r="M2760" s="21"/>
    </row>
    <row r="2761" spans="12:13">
      <c r="L2761" s="21"/>
      <c r="M2761" s="21"/>
    </row>
    <row r="2762" spans="12:13">
      <c r="L2762" s="21"/>
      <c r="M2762" s="21"/>
    </row>
    <row r="2763" spans="12:13">
      <c r="L2763" s="21"/>
      <c r="M2763" s="21"/>
    </row>
    <row r="2764" spans="12:13">
      <c r="L2764" s="21"/>
      <c r="M2764" s="21"/>
    </row>
    <row r="2765" spans="12:13">
      <c r="L2765" s="21"/>
      <c r="M2765" s="21"/>
    </row>
    <row r="2766" spans="12:13">
      <c r="L2766" s="21"/>
      <c r="M2766" s="21"/>
    </row>
    <row r="2767" spans="12:13">
      <c r="L2767" s="21"/>
      <c r="M2767" s="21"/>
    </row>
    <row r="2768" spans="12:13">
      <c r="L2768" s="21"/>
      <c r="M2768" s="21"/>
    </row>
    <row r="2769" spans="12:13">
      <c r="L2769" s="21"/>
      <c r="M2769" s="21"/>
    </row>
    <row r="2770" spans="12:13">
      <c r="L2770" s="21"/>
      <c r="M2770" s="21"/>
    </row>
    <row r="2771" spans="12:13">
      <c r="L2771" s="21"/>
      <c r="M2771" s="21"/>
    </row>
    <row r="2772" spans="12:13">
      <c r="L2772" s="21"/>
      <c r="M2772" s="21"/>
    </row>
    <row r="2773" spans="12:13">
      <c r="L2773" s="21"/>
      <c r="M2773" s="21"/>
    </row>
    <row r="2774" spans="12:13">
      <c r="L2774" s="21"/>
      <c r="M2774" s="21"/>
    </row>
    <row r="2775" spans="12:13">
      <c r="L2775" s="21"/>
      <c r="M2775" s="21"/>
    </row>
    <row r="2776" spans="12:13">
      <c r="L2776" s="21"/>
      <c r="M2776" s="21"/>
    </row>
    <row r="2777" spans="12:13">
      <c r="L2777" s="21"/>
      <c r="M2777" s="21"/>
    </row>
    <row r="2778" spans="12:13">
      <c r="L2778" s="21"/>
      <c r="M2778" s="21"/>
    </row>
    <row r="2779" spans="12:13">
      <c r="L2779" s="21"/>
      <c r="M2779" s="21"/>
    </row>
    <row r="2780" spans="12:13">
      <c r="L2780" s="21"/>
      <c r="M2780" s="21"/>
    </row>
    <row r="2781" spans="12:13">
      <c r="L2781" s="21"/>
      <c r="M2781" s="21"/>
    </row>
    <row r="2782" spans="12:13">
      <c r="L2782" s="21"/>
      <c r="M2782" s="21"/>
    </row>
    <row r="2783" spans="12:13">
      <c r="L2783" s="21"/>
      <c r="M2783" s="21"/>
    </row>
    <row r="2784" spans="12:13">
      <c r="L2784" s="21"/>
      <c r="M2784" s="21"/>
    </row>
    <row r="2785" spans="12:13">
      <c r="L2785" s="21"/>
      <c r="M2785" s="21"/>
    </row>
    <row r="2786" spans="12:13">
      <c r="L2786" s="21"/>
      <c r="M2786" s="21"/>
    </row>
    <row r="2787" spans="12:13">
      <c r="L2787" s="21"/>
      <c r="M2787" s="21"/>
    </row>
    <row r="2788" spans="12:13">
      <c r="L2788" s="21"/>
      <c r="M2788" s="21"/>
    </row>
    <row r="2789" spans="12:13">
      <c r="L2789" s="21"/>
      <c r="M2789" s="21"/>
    </row>
    <row r="2790" spans="12:13">
      <c r="L2790" s="21"/>
      <c r="M2790" s="21"/>
    </row>
    <row r="2791" spans="12:13">
      <c r="L2791" s="21"/>
      <c r="M2791" s="21"/>
    </row>
    <row r="2792" spans="12:13">
      <c r="L2792" s="21"/>
      <c r="M2792" s="21"/>
    </row>
    <row r="2793" spans="12:13">
      <c r="L2793" s="21"/>
      <c r="M2793" s="21"/>
    </row>
    <row r="2794" spans="12:13">
      <c r="L2794" s="21"/>
      <c r="M2794" s="21"/>
    </row>
    <row r="2795" spans="12:13">
      <c r="L2795" s="21"/>
      <c r="M2795" s="21"/>
    </row>
    <row r="2796" spans="12:13">
      <c r="L2796" s="21"/>
      <c r="M2796" s="21"/>
    </row>
    <row r="2797" spans="12:13">
      <c r="L2797" s="21"/>
      <c r="M2797" s="21"/>
    </row>
    <row r="2798" spans="12:13">
      <c r="L2798" s="21"/>
      <c r="M2798" s="21"/>
    </row>
    <row r="2799" spans="12:13">
      <c r="L2799" s="21"/>
      <c r="M2799" s="21"/>
    </row>
    <row r="2800" spans="12:13">
      <c r="L2800" s="21"/>
      <c r="M2800" s="21"/>
    </row>
    <row r="2801" spans="12:13">
      <c r="L2801" s="21"/>
      <c r="M2801" s="21"/>
    </row>
    <row r="2802" spans="12:13">
      <c r="L2802" s="21"/>
      <c r="M2802" s="21"/>
    </row>
    <row r="2803" spans="12:13">
      <c r="L2803" s="21"/>
      <c r="M2803" s="21"/>
    </row>
    <row r="2804" spans="12:13">
      <c r="L2804" s="21"/>
      <c r="M2804" s="21"/>
    </row>
    <row r="2805" spans="12:13">
      <c r="L2805" s="21"/>
      <c r="M2805" s="21"/>
    </row>
    <row r="2806" spans="12:13">
      <c r="L2806" s="21"/>
      <c r="M2806" s="21"/>
    </row>
    <row r="2807" spans="12:13">
      <c r="L2807" s="21"/>
      <c r="M2807" s="21"/>
    </row>
    <row r="2808" spans="12:13">
      <c r="L2808" s="21"/>
      <c r="M2808" s="21"/>
    </row>
    <row r="2809" spans="12:13">
      <c r="L2809" s="21"/>
      <c r="M2809" s="21"/>
    </row>
    <row r="2810" spans="12:13">
      <c r="L2810" s="21"/>
      <c r="M2810" s="21"/>
    </row>
    <row r="2811" spans="12:13">
      <c r="L2811" s="21"/>
      <c r="M2811" s="21"/>
    </row>
    <row r="2812" spans="12:13">
      <c r="L2812" s="21"/>
      <c r="M2812" s="21"/>
    </row>
    <row r="2813" spans="12:13">
      <c r="L2813" s="21"/>
      <c r="M2813" s="21"/>
    </row>
    <row r="2814" spans="12:13">
      <c r="L2814" s="21"/>
      <c r="M2814" s="21"/>
    </row>
    <row r="2815" spans="12:13">
      <c r="L2815" s="21"/>
      <c r="M2815" s="21"/>
    </row>
    <row r="2816" spans="12:13">
      <c r="L2816" s="21"/>
      <c r="M2816" s="21"/>
    </row>
    <row r="2817" spans="12:13">
      <c r="L2817" s="21"/>
      <c r="M2817" s="21"/>
    </row>
    <row r="2818" spans="12:13">
      <c r="L2818" s="21"/>
      <c r="M2818" s="21"/>
    </row>
    <row r="2819" spans="12:13">
      <c r="L2819" s="21"/>
      <c r="M2819" s="21"/>
    </row>
    <row r="2820" spans="12:13">
      <c r="L2820" s="21"/>
      <c r="M2820" s="21"/>
    </row>
    <row r="2821" spans="12:13">
      <c r="L2821" s="21"/>
      <c r="M2821" s="21"/>
    </row>
    <row r="2822" spans="12:13">
      <c r="L2822" s="21"/>
      <c r="M2822" s="21"/>
    </row>
    <row r="2823" spans="12:13">
      <c r="L2823" s="21"/>
      <c r="M2823" s="21"/>
    </row>
    <row r="2824" spans="12:13">
      <c r="L2824" s="21"/>
      <c r="M2824" s="21"/>
    </row>
    <row r="2825" spans="12:13">
      <c r="L2825" s="21"/>
      <c r="M2825" s="21"/>
    </row>
    <row r="2826" spans="12:13">
      <c r="L2826" s="21"/>
      <c r="M2826" s="21"/>
    </row>
    <row r="2827" spans="12:13">
      <c r="L2827" s="21"/>
      <c r="M2827" s="21"/>
    </row>
    <row r="2828" spans="12:13">
      <c r="L2828" s="21"/>
      <c r="M2828" s="21"/>
    </row>
    <row r="2829" spans="12:13">
      <c r="L2829" s="21"/>
      <c r="M2829" s="21"/>
    </row>
    <row r="2830" spans="12:13">
      <c r="L2830" s="21"/>
      <c r="M2830" s="21"/>
    </row>
    <row r="2831" spans="12:13">
      <c r="L2831" s="21"/>
      <c r="M2831" s="21"/>
    </row>
    <row r="2832" spans="12:13">
      <c r="L2832" s="21"/>
      <c r="M2832" s="21"/>
    </row>
    <row r="2833" spans="12:13">
      <c r="L2833" s="21"/>
      <c r="M2833" s="21"/>
    </row>
    <row r="2834" spans="12:13">
      <c r="L2834" s="21"/>
      <c r="M2834" s="21"/>
    </row>
    <row r="2835" spans="12:13">
      <c r="L2835" s="21"/>
      <c r="M2835" s="21"/>
    </row>
    <row r="2836" spans="12:13">
      <c r="L2836" s="21"/>
      <c r="M2836" s="21"/>
    </row>
    <row r="2837" spans="12:13">
      <c r="L2837" s="21"/>
      <c r="M2837" s="21"/>
    </row>
    <row r="2838" spans="12:13">
      <c r="L2838" s="21"/>
      <c r="M2838" s="21"/>
    </row>
    <row r="2839" spans="12:13">
      <c r="L2839" s="21"/>
      <c r="M2839" s="21"/>
    </row>
    <row r="2840" spans="12:13">
      <c r="L2840" s="21"/>
      <c r="M2840" s="21"/>
    </row>
    <row r="2841" spans="12:13">
      <c r="L2841" s="21"/>
      <c r="M2841" s="21"/>
    </row>
    <row r="2842" spans="12:13">
      <c r="L2842" s="21"/>
      <c r="M2842" s="21"/>
    </row>
    <row r="2843" spans="12:13">
      <c r="L2843" s="21"/>
      <c r="M2843" s="21"/>
    </row>
    <row r="2844" spans="12:13">
      <c r="L2844" s="21"/>
      <c r="M2844" s="21"/>
    </row>
    <row r="2845" spans="12:13">
      <c r="L2845" s="21"/>
      <c r="M2845" s="21"/>
    </row>
    <row r="2846" spans="12:13">
      <c r="L2846" s="21"/>
      <c r="M2846" s="21"/>
    </row>
    <row r="2847" spans="12:13">
      <c r="L2847" s="21"/>
      <c r="M2847" s="21"/>
    </row>
    <row r="2848" spans="12:13">
      <c r="L2848" s="21"/>
      <c r="M2848" s="21"/>
    </row>
    <row r="2849" spans="12:13">
      <c r="L2849" s="21"/>
      <c r="M2849" s="21"/>
    </row>
    <row r="2850" spans="12:13">
      <c r="L2850" s="21"/>
      <c r="M2850" s="21"/>
    </row>
    <row r="2851" spans="12:13">
      <c r="L2851" s="21"/>
      <c r="M2851" s="21"/>
    </row>
    <row r="2852" spans="12:13">
      <c r="L2852" s="21"/>
      <c r="M2852" s="21"/>
    </row>
    <row r="2853" spans="12:13">
      <c r="L2853" s="21"/>
      <c r="M2853" s="21"/>
    </row>
    <row r="2854" spans="12:13">
      <c r="L2854" s="21"/>
      <c r="M2854" s="21"/>
    </row>
    <row r="2855" spans="12:13">
      <c r="L2855" s="21"/>
      <c r="M2855" s="21"/>
    </row>
    <row r="2856" spans="12:13">
      <c r="L2856" s="21"/>
      <c r="M2856" s="21"/>
    </row>
    <row r="2857" spans="12:13">
      <c r="L2857" s="21"/>
      <c r="M2857" s="21"/>
    </row>
    <row r="2858" spans="12:13">
      <c r="L2858" s="21"/>
      <c r="M2858" s="21"/>
    </row>
    <row r="2859" spans="12:13">
      <c r="L2859" s="21"/>
      <c r="M2859" s="21"/>
    </row>
    <row r="2860" spans="12:13">
      <c r="L2860" s="21"/>
      <c r="M2860" s="21"/>
    </row>
    <row r="2861" spans="12:13">
      <c r="L2861" s="21"/>
      <c r="M2861" s="21"/>
    </row>
    <row r="2862" spans="12:13">
      <c r="L2862" s="21"/>
      <c r="M2862" s="21"/>
    </row>
    <row r="2863" spans="12:13">
      <c r="L2863" s="21"/>
      <c r="M2863" s="21"/>
    </row>
    <row r="2864" spans="12:13">
      <c r="L2864" s="21"/>
      <c r="M2864" s="21"/>
    </row>
    <row r="2865" spans="12:13">
      <c r="L2865" s="21"/>
      <c r="M2865" s="21"/>
    </row>
    <row r="2866" spans="12:13">
      <c r="L2866" s="21"/>
      <c r="M2866" s="21"/>
    </row>
    <row r="2867" spans="12:13">
      <c r="L2867" s="21"/>
      <c r="M2867" s="21"/>
    </row>
    <row r="2868" spans="12:13">
      <c r="L2868" s="21"/>
      <c r="M2868" s="21"/>
    </row>
    <row r="2869" spans="12:13">
      <c r="L2869" s="21"/>
      <c r="M2869" s="21"/>
    </row>
    <row r="2870" spans="12:13">
      <c r="L2870" s="21"/>
      <c r="M2870" s="21"/>
    </row>
    <row r="2871" spans="12:13">
      <c r="L2871" s="21"/>
      <c r="M2871" s="21"/>
    </row>
    <row r="2872" spans="12:13">
      <c r="L2872" s="21"/>
      <c r="M2872" s="21"/>
    </row>
    <row r="2873" spans="12:13">
      <c r="L2873" s="21"/>
      <c r="M2873" s="21"/>
    </row>
    <row r="2874" spans="12:13">
      <c r="L2874" s="21"/>
      <c r="M2874" s="21"/>
    </row>
    <row r="2875" spans="12:13">
      <c r="L2875" s="21"/>
      <c r="M2875" s="21"/>
    </row>
    <row r="2876" spans="12:13">
      <c r="L2876" s="21"/>
      <c r="M2876" s="21"/>
    </row>
    <row r="2877" spans="12:13">
      <c r="L2877" s="21"/>
      <c r="M2877" s="21"/>
    </row>
    <row r="2878" spans="12:13">
      <c r="L2878" s="21"/>
      <c r="M2878" s="21"/>
    </row>
    <row r="2879" spans="12:13">
      <c r="L2879" s="21"/>
      <c r="M2879" s="21"/>
    </row>
    <row r="2880" spans="12:13">
      <c r="L2880" s="21"/>
      <c r="M2880" s="21"/>
    </row>
    <row r="2881" spans="12:13">
      <c r="L2881" s="21"/>
      <c r="M2881" s="21"/>
    </row>
    <row r="2882" spans="12:13">
      <c r="L2882" s="21"/>
      <c r="M2882" s="21"/>
    </row>
    <row r="2883" spans="12:13">
      <c r="L2883" s="21"/>
      <c r="M2883" s="21"/>
    </row>
    <row r="2884" spans="12:13">
      <c r="L2884" s="21"/>
      <c r="M2884" s="21"/>
    </row>
    <row r="2885" spans="12:13">
      <c r="L2885" s="21"/>
      <c r="M2885" s="21"/>
    </row>
    <row r="2886" spans="12:13">
      <c r="L2886" s="21"/>
      <c r="M2886" s="21"/>
    </row>
    <row r="2887" spans="12:13">
      <c r="L2887" s="21"/>
      <c r="M2887" s="21"/>
    </row>
    <row r="2888" spans="12:13">
      <c r="L2888" s="21"/>
      <c r="M2888" s="21"/>
    </row>
    <row r="2889" spans="12:13">
      <c r="L2889" s="21"/>
      <c r="M2889" s="21"/>
    </row>
    <row r="2890" spans="12:13">
      <c r="L2890" s="21"/>
      <c r="M2890" s="21"/>
    </row>
    <row r="2891" spans="12:13">
      <c r="L2891" s="21"/>
      <c r="M2891" s="21"/>
    </row>
    <row r="2892" spans="12:13">
      <c r="L2892" s="21"/>
      <c r="M2892" s="21"/>
    </row>
    <row r="2893" spans="12:13">
      <c r="L2893" s="21"/>
      <c r="M2893" s="21"/>
    </row>
    <row r="2894" spans="12:13">
      <c r="L2894" s="21"/>
      <c r="M2894" s="21"/>
    </row>
    <row r="2895" spans="12:13">
      <c r="L2895" s="21"/>
      <c r="M2895" s="21"/>
    </row>
    <row r="2896" spans="12:13">
      <c r="L2896" s="21"/>
      <c r="M2896" s="21"/>
    </row>
    <row r="2897" spans="12:13">
      <c r="L2897" s="21"/>
      <c r="M2897" s="21"/>
    </row>
    <row r="2898" spans="12:13">
      <c r="L2898" s="21"/>
      <c r="M2898" s="21"/>
    </row>
    <row r="2899" spans="12:13">
      <c r="L2899" s="21"/>
      <c r="M2899" s="21"/>
    </row>
    <row r="2900" spans="12:13">
      <c r="L2900" s="21"/>
      <c r="M2900" s="21"/>
    </row>
    <row r="2901" spans="12:13">
      <c r="L2901" s="21"/>
      <c r="M2901" s="21"/>
    </row>
    <row r="2902" spans="12:13">
      <c r="L2902" s="21"/>
      <c r="M2902" s="21"/>
    </row>
    <row r="2903" spans="12:13">
      <c r="L2903" s="21"/>
      <c r="M2903" s="21"/>
    </row>
    <row r="2904" spans="12:13">
      <c r="L2904" s="21"/>
      <c r="M2904" s="21"/>
    </row>
    <row r="2905" spans="12:13">
      <c r="L2905" s="21"/>
      <c r="M2905" s="21"/>
    </row>
    <row r="2906" spans="12:13">
      <c r="L2906" s="21"/>
      <c r="M2906" s="21"/>
    </row>
    <row r="2907" spans="12:13">
      <c r="L2907" s="21"/>
      <c r="M2907" s="21"/>
    </row>
    <row r="2908" spans="12:13">
      <c r="L2908" s="21"/>
      <c r="M2908" s="21"/>
    </row>
    <row r="2909" spans="12:13">
      <c r="L2909" s="21"/>
      <c r="M2909" s="21"/>
    </row>
    <row r="2910" spans="12:13">
      <c r="L2910" s="21"/>
      <c r="M2910" s="21"/>
    </row>
    <row r="2911" spans="12:13">
      <c r="L2911" s="21"/>
      <c r="M2911" s="21"/>
    </row>
    <row r="2912" spans="12:13">
      <c r="L2912" s="21"/>
      <c r="M2912" s="21"/>
    </row>
    <row r="2913" spans="12:13">
      <c r="L2913" s="21"/>
      <c r="M2913" s="21"/>
    </row>
    <row r="2914" spans="12:13">
      <c r="L2914" s="21"/>
      <c r="M2914" s="21"/>
    </row>
    <row r="2915" spans="12:13">
      <c r="L2915" s="21"/>
      <c r="M2915" s="21"/>
    </row>
    <row r="2916" spans="12:13">
      <c r="L2916" s="21"/>
      <c r="M2916" s="21"/>
    </row>
    <row r="2917" spans="12:13">
      <c r="L2917" s="21"/>
      <c r="M2917" s="21"/>
    </row>
    <row r="2918" spans="12:13">
      <c r="L2918" s="21"/>
      <c r="M2918" s="21"/>
    </row>
    <row r="2919" spans="12:13">
      <c r="L2919" s="21"/>
      <c r="M2919" s="21"/>
    </row>
    <row r="2920" spans="12:13">
      <c r="L2920" s="21"/>
      <c r="M2920" s="21"/>
    </row>
    <row r="2921" spans="12:13">
      <c r="L2921" s="21"/>
      <c r="M2921" s="21"/>
    </row>
    <row r="2922" spans="12:13">
      <c r="L2922" s="21"/>
      <c r="M2922" s="21"/>
    </row>
    <row r="2923" spans="12:13">
      <c r="L2923" s="21"/>
      <c r="M2923" s="21"/>
    </row>
    <row r="2924" spans="12:13">
      <c r="L2924" s="21"/>
      <c r="M2924" s="21"/>
    </row>
    <row r="2925" spans="12:13">
      <c r="L2925" s="21"/>
      <c r="M2925" s="21"/>
    </row>
    <row r="2926" spans="12:13">
      <c r="L2926" s="21"/>
      <c r="M2926" s="21"/>
    </row>
    <row r="2927" spans="12:13">
      <c r="L2927" s="21"/>
      <c r="M2927" s="21"/>
    </row>
    <row r="2928" spans="12:13">
      <c r="L2928" s="21"/>
      <c r="M2928" s="21"/>
    </row>
    <row r="2929" spans="12:13">
      <c r="L2929" s="21"/>
      <c r="M2929" s="21"/>
    </row>
    <row r="2930" spans="12:13">
      <c r="L2930" s="21"/>
      <c r="M2930" s="21"/>
    </row>
    <row r="2931" spans="12:13">
      <c r="L2931" s="21"/>
      <c r="M2931" s="21"/>
    </row>
    <row r="2932" spans="12:13">
      <c r="L2932" s="21"/>
      <c r="M2932" s="21"/>
    </row>
    <row r="2933" spans="12:13">
      <c r="L2933" s="21"/>
      <c r="M2933" s="21"/>
    </row>
    <row r="2934" spans="12:13">
      <c r="L2934" s="21"/>
      <c r="M2934" s="21"/>
    </row>
    <row r="2935" spans="12:13">
      <c r="L2935" s="21"/>
      <c r="M2935" s="21"/>
    </row>
    <row r="2936" spans="12:13">
      <c r="L2936" s="21"/>
      <c r="M2936" s="21"/>
    </row>
    <row r="2937" spans="12:13">
      <c r="L2937" s="21"/>
      <c r="M2937" s="21"/>
    </row>
    <row r="2938" spans="12:13">
      <c r="L2938" s="21"/>
      <c r="M2938" s="21"/>
    </row>
    <row r="2939" spans="12:13">
      <c r="L2939" s="21"/>
      <c r="M2939" s="21"/>
    </row>
    <row r="2940" spans="12:13">
      <c r="L2940" s="21"/>
      <c r="M2940" s="21"/>
    </row>
    <row r="2941" spans="12:13">
      <c r="L2941" s="21"/>
      <c r="M2941" s="21"/>
    </row>
    <row r="2942" spans="12:13">
      <c r="L2942" s="21"/>
      <c r="M2942" s="21"/>
    </row>
    <row r="2943" spans="12:13">
      <c r="L2943" s="21"/>
      <c r="M2943" s="21"/>
    </row>
    <row r="2944" spans="12:13">
      <c r="L2944" s="21"/>
      <c r="M2944" s="21"/>
    </row>
    <row r="2945" spans="12:13">
      <c r="L2945" s="21"/>
      <c r="M2945" s="21"/>
    </row>
    <row r="2946" spans="12:13">
      <c r="L2946" s="21"/>
      <c r="M2946" s="21"/>
    </row>
    <row r="2947" spans="12:13">
      <c r="L2947" s="21"/>
      <c r="M2947" s="21"/>
    </row>
    <row r="2948" spans="12:13">
      <c r="L2948" s="21"/>
      <c r="M2948" s="21"/>
    </row>
    <row r="2949" spans="12:13">
      <c r="L2949" s="21"/>
      <c r="M2949" s="21"/>
    </row>
    <row r="2950" spans="12:13">
      <c r="L2950" s="21"/>
      <c r="M2950" s="21"/>
    </row>
    <row r="2951" spans="12:13">
      <c r="L2951" s="21"/>
      <c r="M2951" s="21"/>
    </row>
    <row r="2952" spans="12:13">
      <c r="L2952" s="21"/>
      <c r="M2952" s="21"/>
    </row>
    <row r="2953" spans="12:13">
      <c r="L2953" s="21"/>
      <c r="M2953" s="21"/>
    </row>
    <row r="2954" spans="12:13">
      <c r="L2954" s="21"/>
      <c r="M2954" s="21"/>
    </row>
    <row r="2955" spans="12:13">
      <c r="L2955" s="21"/>
      <c r="M2955" s="21"/>
    </row>
    <row r="2956" spans="12:13">
      <c r="L2956" s="21"/>
      <c r="M2956" s="21"/>
    </row>
    <row r="2957" spans="12:13">
      <c r="L2957" s="21"/>
      <c r="M2957" s="21"/>
    </row>
    <row r="2958" spans="12:13">
      <c r="L2958" s="21"/>
      <c r="M2958" s="21"/>
    </row>
    <row r="2959" spans="12:13">
      <c r="L2959" s="21"/>
      <c r="M2959" s="21"/>
    </row>
    <row r="2960" spans="12:13">
      <c r="L2960" s="21"/>
      <c r="M2960" s="21"/>
    </row>
    <row r="2961" spans="12:13">
      <c r="L2961" s="21"/>
      <c r="M2961" s="21"/>
    </row>
    <row r="2962" spans="12:13">
      <c r="L2962" s="21"/>
      <c r="M2962" s="21"/>
    </row>
    <row r="2963" spans="12:13">
      <c r="L2963" s="21"/>
      <c r="M2963" s="21"/>
    </row>
    <row r="2964" spans="12:13">
      <c r="L2964" s="21"/>
      <c r="M2964" s="21"/>
    </row>
    <row r="2965" spans="12:13">
      <c r="L2965" s="21"/>
      <c r="M2965" s="21"/>
    </row>
    <row r="2966" spans="12:13">
      <c r="L2966" s="21"/>
      <c r="M2966" s="21"/>
    </row>
    <row r="2967" spans="12:13">
      <c r="L2967" s="21"/>
      <c r="M2967" s="21"/>
    </row>
    <row r="2968" spans="12:13">
      <c r="L2968" s="21"/>
      <c r="M2968" s="21"/>
    </row>
    <row r="2969" spans="12:13">
      <c r="L2969" s="21"/>
      <c r="M2969" s="21"/>
    </row>
    <row r="2970" spans="12:13">
      <c r="L2970" s="21"/>
      <c r="M2970" s="21"/>
    </row>
    <row r="2971" spans="12:13">
      <c r="L2971" s="21"/>
      <c r="M2971" s="21"/>
    </row>
    <row r="2972" spans="12:13">
      <c r="L2972" s="21"/>
      <c r="M2972" s="21"/>
    </row>
    <row r="2973" spans="12:13">
      <c r="L2973" s="21"/>
      <c r="M2973" s="21"/>
    </row>
    <row r="2974" spans="12:13">
      <c r="L2974" s="21"/>
      <c r="M2974" s="21"/>
    </row>
    <row r="2975" spans="12:13">
      <c r="L2975" s="21"/>
      <c r="M2975" s="21"/>
    </row>
    <row r="2976" spans="12:13">
      <c r="L2976" s="21"/>
      <c r="M2976" s="21"/>
    </row>
    <row r="2977" spans="12:13">
      <c r="L2977" s="21"/>
      <c r="M2977" s="21"/>
    </row>
    <row r="2978" spans="12:13">
      <c r="L2978" s="21"/>
      <c r="M2978" s="21"/>
    </row>
    <row r="2979" spans="12:13">
      <c r="L2979" s="21"/>
      <c r="M2979" s="21"/>
    </row>
    <row r="2980" spans="12:13">
      <c r="L2980" s="21"/>
      <c r="M2980" s="21"/>
    </row>
    <row r="2981" spans="12:13">
      <c r="L2981" s="21"/>
      <c r="M2981" s="21"/>
    </row>
    <row r="2982" spans="12:13">
      <c r="L2982" s="21"/>
      <c r="M2982" s="21"/>
    </row>
    <row r="2983" spans="12:13">
      <c r="L2983" s="21"/>
      <c r="M2983" s="21"/>
    </row>
    <row r="2984" spans="12:13">
      <c r="L2984" s="21"/>
      <c r="M2984" s="21"/>
    </row>
    <row r="2985" spans="12:13">
      <c r="L2985" s="21"/>
      <c r="M2985" s="21"/>
    </row>
    <row r="2986" spans="12:13">
      <c r="L2986" s="21"/>
      <c r="M2986" s="21"/>
    </row>
    <row r="2987" spans="12:13">
      <c r="L2987" s="21"/>
      <c r="M2987" s="21"/>
    </row>
    <row r="2988" spans="12:13">
      <c r="L2988" s="21"/>
      <c r="M2988" s="21"/>
    </row>
    <row r="2989" spans="12:13">
      <c r="L2989" s="21"/>
      <c r="M2989" s="21"/>
    </row>
    <row r="2990" spans="12:13">
      <c r="L2990" s="21"/>
      <c r="M2990" s="21"/>
    </row>
    <row r="2991" spans="12:13">
      <c r="L2991" s="21"/>
      <c r="M2991" s="21"/>
    </row>
    <row r="2992" spans="12:13">
      <c r="L2992" s="21"/>
      <c r="M2992" s="21"/>
    </row>
    <row r="2993" spans="12:13">
      <c r="L2993" s="21"/>
      <c r="M2993" s="21"/>
    </row>
    <row r="2994" spans="12:13">
      <c r="L2994" s="21"/>
      <c r="M2994" s="21"/>
    </row>
    <row r="2995" spans="12:13">
      <c r="L2995" s="21"/>
      <c r="M2995" s="21"/>
    </row>
    <row r="2996" spans="12:13">
      <c r="L2996" s="21"/>
      <c r="M2996" s="21"/>
    </row>
    <row r="2997" spans="12:13">
      <c r="L2997" s="21"/>
      <c r="M2997" s="21"/>
    </row>
    <row r="2998" spans="12:13">
      <c r="L2998" s="21"/>
      <c r="M2998" s="21"/>
    </row>
    <row r="2999" spans="12:13">
      <c r="L2999" s="21"/>
      <c r="M2999" s="21"/>
    </row>
    <row r="3000" spans="12:13">
      <c r="L3000" s="21"/>
      <c r="M3000" s="21"/>
    </row>
    <row r="3001" spans="12:13">
      <c r="L3001" s="21"/>
      <c r="M3001" s="21"/>
    </row>
    <row r="3002" spans="12:13">
      <c r="L3002" s="21"/>
      <c r="M3002" s="21"/>
    </row>
    <row r="3003" spans="12:13">
      <c r="L3003" s="21"/>
      <c r="M3003" s="21"/>
    </row>
    <row r="3004" spans="12:13">
      <c r="L3004" s="21"/>
      <c r="M3004" s="21"/>
    </row>
    <row r="3005" spans="12:13">
      <c r="L3005" s="21"/>
      <c r="M3005" s="21"/>
    </row>
    <row r="3006" spans="12:13">
      <c r="L3006" s="21"/>
      <c r="M3006" s="21"/>
    </row>
    <row r="3007" spans="12:13">
      <c r="L3007" s="21"/>
      <c r="M3007" s="21"/>
    </row>
    <row r="3008" spans="12:13">
      <c r="L3008" s="21"/>
      <c r="M3008" s="21"/>
    </row>
    <row r="3009" spans="12:13">
      <c r="L3009" s="21"/>
      <c r="M3009" s="21"/>
    </row>
    <row r="3010" spans="12:13">
      <c r="L3010" s="21"/>
      <c r="M3010" s="21"/>
    </row>
    <row r="3011" spans="12:13">
      <c r="L3011" s="21"/>
      <c r="M3011" s="21"/>
    </row>
    <row r="3012" spans="12:13">
      <c r="L3012" s="21"/>
      <c r="M3012" s="21"/>
    </row>
    <row r="3013" spans="12:13">
      <c r="L3013" s="21"/>
      <c r="M3013" s="21"/>
    </row>
    <row r="3014" spans="12:13">
      <c r="L3014" s="21"/>
      <c r="M3014" s="21"/>
    </row>
    <row r="3015" spans="12:13">
      <c r="L3015" s="21"/>
      <c r="M3015" s="21"/>
    </row>
    <row r="3016" spans="12:13">
      <c r="L3016" s="21"/>
      <c r="M3016" s="21"/>
    </row>
    <row r="3017" spans="12:13">
      <c r="L3017" s="21"/>
      <c r="M3017" s="21"/>
    </row>
    <row r="3018" spans="12:13">
      <c r="L3018" s="21"/>
      <c r="M3018" s="21"/>
    </row>
    <row r="3019" spans="12:13">
      <c r="L3019" s="21"/>
      <c r="M3019" s="21"/>
    </row>
    <row r="3020" spans="12:13">
      <c r="L3020" s="21"/>
      <c r="M3020" s="21"/>
    </row>
    <row r="3021" spans="12:13">
      <c r="L3021" s="21"/>
      <c r="M3021" s="21"/>
    </row>
    <row r="3022" spans="12:13">
      <c r="L3022" s="21"/>
      <c r="M3022" s="21"/>
    </row>
    <row r="3023" spans="12:13">
      <c r="L3023" s="21"/>
      <c r="M3023" s="21"/>
    </row>
    <row r="3024" spans="12:13">
      <c r="L3024" s="21"/>
      <c r="M3024" s="21"/>
    </row>
    <row r="3025" spans="12:13">
      <c r="L3025" s="21"/>
      <c r="M3025" s="21"/>
    </row>
    <row r="3026" spans="12:13">
      <c r="L3026" s="21"/>
      <c r="M3026" s="21"/>
    </row>
    <row r="3027" spans="12:13">
      <c r="L3027" s="21"/>
      <c r="M3027" s="21"/>
    </row>
    <row r="3028" spans="12:13">
      <c r="L3028" s="21"/>
      <c r="M3028" s="21"/>
    </row>
    <row r="3029" spans="12:13">
      <c r="L3029" s="21"/>
      <c r="M3029" s="21"/>
    </row>
    <row r="3030" spans="12:13">
      <c r="L3030" s="21"/>
      <c r="M3030" s="21"/>
    </row>
    <row r="3031" spans="12:13">
      <c r="L3031" s="21"/>
      <c r="M3031" s="21"/>
    </row>
    <row r="3032" spans="12:13">
      <c r="L3032" s="21"/>
      <c r="M3032" s="21"/>
    </row>
    <row r="3033" spans="12:13">
      <c r="L3033" s="21"/>
      <c r="M3033" s="21"/>
    </row>
    <row r="3034" spans="12:13">
      <c r="L3034" s="21"/>
      <c r="M3034" s="21"/>
    </row>
    <row r="3035" spans="12:13">
      <c r="L3035" s="21"/>
      <c r="M3035" s="21"/>
    </row>
    <row r="3036" spans="12:13">
      <c r="L3036" s="21"/>
      <c r="M3036" s="21"/>
    </row>
    <row r="3037" spans="12:13">
      <c r="L3037" s="21"/>
      <c r="M3037" s="21"/>
    </row>
    <row r="3038" spans="12:13">
      <c r="L3038" s="21"/>
      <c r="M3038" s="21"/>
    </row>
    <row r="3039" spans="12:13">
      <c r="L3039" s="21"/>
      <c r="M3039" s="21"/>
    </row>
    <row r="3040" spans="12:13">
      <c r="L3040" s="21"/>
      <c r="M3040" s="21"/>
    </row>
    <row r="3041" spans="12:13">
      <c r="L3041" s="21"/>
      <c r="M3041" s="21"/>
    </row>
    <row r="3042" spans="12:13">
      <c r="L3042" s="21"/>
      <c r="M3042" s="21"/>
    </row>
    <row r="3043" spans="12:13">
      <c r="L3043" s="21"/>
      <c r="M3043" s="21"/>
    </row>
    <row r="3044" spans="12:13">
      <c r="L3044" s="21"/>
      <c r="M3044" s="21"/>
    </row>
    <row r="3045" spans="12:13">
      <c r="L3045" s="21"/>
      <c r="M3045" s="21"/>
    </row>
    <row r="3046" spans="12:13">
      <c r="L3046" s="21"/>
      <c r="M3046" s="21"/>
    </row>
    <row r="3047" spans="12:13">
      <c r="L3047" s="21"/>
      <c r="M3047" s="21"/>
    </row>
    <row r="3048" spans="12:13">
      <c r="L3048" s="21"/>
      <c r="M3048" s="21"/>
    </row>
    <row r="3049" spans="12:13">
      <c r="L3049" s="21"/>
      <c r="M3049" s="21"/>
    </row>
    <row r="3050" spans="12:13">
      <c r="L3050" s="21"/>
      <c r="M3050" s="21"/>
    </row>
    <row r="3051" spans="12:13">
      <c r="L3051" s="21"/>
      <c r="M3051" s="21"/>
    </row>
    <row r="3052" spans="12:13">
      <c r="L3052" s="21"/>
      <c r="M3052" s="21"/>
    </row>
    <row r="3053" spans="12:13">
      <c r="L3053" s="21"/>
      <c r="M3053" s="21"/>
    </row>
    <row r="3054" spans="12:13">
      <c r="L3054" s="21"/>
      <c r="M3054" s="21"/>
    </row>
    <row r="3055" spans="12:13">
      <c r="L3055" s="21"/>
      <c r="M3055" s="21"/>
    </row>
    <row r="3056" spans="12:13">
      <c r="L3056" s="21"/>
      <c r="M3056" s="21"/>
    </row>
    <row r="3057" spans="12:13">
      <c r="L3057" s="21"/>
      <c r="M3057" s="21"/>
    </row>
    <row r="3058" spans="12:13">
      <c r="L3058" s="21"/>
      <c r="M3058" s="21"/>
    </row>
    <row r="3059" spans="12:13">
      <c r="L3059" s="21"/>
      <c r="M3059" s="21"/>
    </row>
    <row r="3060" spans="12:13">
      <c r="L3060" s="21"/>
      <c r="M3060" s="21"/>
    </row>
    <row r="3061" spans="12:13">
      <c r="L3061" s="21"/>
      <c r="M3061" s="21"/>
    </row>
    <row r="3062" spans="12:13">
      <c r="L3062" s="21"/>
      <c r="M3062" s="21"/>
    </row>
    <row r="3063" spans="12:13">
      <c r="L3063" s="21"/>
      <c r="M3063" s="21"/>
    </row>
    <row r="3064" spans="12:13">
      <c r="L3064" s="21"/>
      <c r="M3064" s="21"/>
    </row>
    <row r="3065" spans="12:13">
      <c r="L3065" s="21"/>
      <c r="M3065" s="21"/>
    </row>
    <row r="3066" spans="12:13">
      <c r="L3066" s="21"/>
      <c r="M3066" s="21"/>
    </row>
    <row r="3067" spans="12:13">
      <c r="L3067" s="21"/>
      <c r="M3067" s="21"/>
    </row>
    <row r="3068" spans="12:13">
      <c r="L3068" s="21"/>
      <c r="M3068" s="21"/>
    </row>
    <row r="3069" spans="12:13">
      <c r="L3069" s="21"/>
      <c r="M3069" s="21"/>
    </row>
    <row r="3070" spans="12:13">
      <c r="L3070" s="21"/>
      <c r="M3070" s="21"/>
    </row>
    <row r="3071" spans="12:13">
      <c r="L3071" s="21"/>
      <c r="M3071" s="21"/>
    </row>
    <row r="3072" spans="12:13">
      <c r="L3072" s="21"/>
      <c r="M3072" s="21"/>
    </row>
    <row r="3073" spans="12:13">
      <c r="L3073" s="21"/>
      <c r="M3073" s="21"/>
    </row>
    <row r="3074" spans="12:13">
      <c r="L3074" s="21"/>
      <c r="M3074" s="21"/>
    </row>
    <row r="3075" spans="12:13">
      <c r="L3075" s="21"/>
      <c r="M3075" s="21"/>
    </row>
    <row r="3076" spans="12:13">
      <c r="L3076" s="21"/>
      <c r="M3076" s="21"/>
    </row>
    <row r="3077" spans="12:13">
      <c r="L3077" s="21"/>
      <c r="M3077" s="21"/>
    </row>
    <row r="3078" spans="12:13">
      <c r="L3078" s="21"/>
      <c r="M3078" s="21"/>
    </row>
    <row r="3079" spans="12:13">
      <c r="L3079" s="21"/>
      <c r="M3079" s="21"/>
    </row>
    <row r="3080" spans="12:13">
      <c r="L3080" s="21"/>
      <c r="M3080" s="21"/>
    </row>
    <row r="3081" spans="12:13">
      <c r="L3081" s="21"/>
      <c r="M3081" s="21"/>
    </row>
    <row r="3082" spans="12:13">
      <c r="L3082" s="21"/>
      <c r="M3082" s="21"/>
    </row>
    <row r="3083" spans="12:13">
      <c r="L3083" s="21"/>
      <c r="M3083" s="21"/>
    </row>
    <row r="3084" spans="12:13">
      <c r="L3084" s="21"/>
      <c r="M3084" s="21"/>
    </row>
    <row r="3085" spans="12:13">
      <c r="L3085" s="21"/>
      <c r="M3085" s="21"/>
    </row>
    <row r="3086" spans="12:13">
      <c r="L3086" s="21"/>
      <c r="M3086" s="21"/>
    </row>
    <row r="3087" spans="12:13">
      <c r="L3087" s="21"/>
      <c r="M3087" s="21"/>
    </row>
    <row r="3088" spans="12:13">
      <c r="L3088" s="21"/>
      <c r="M3088" s="21"/>
    </row>
    <row r="3089" spans="12:13">
      <c r="L3089" s="21"/>
      <c r="M3089" s="21"/>
    </row>
    <row r="3090" spans="12:13">
      <c r="L3090" s="21"/>
      <c r="M3090" s="21"/>
    </row>
    <row r="3091" spans="12:13">
      <c r="L3091" s="21"/>
      <c r="M3091" s="21"/>
    </row>
    <row r="3092" spans="12:13">
      <c r="L3092" s="21"/>
      <c r="M3092" s="21"/>
    </row>
    <row r="3093" spans="12:13">
      <c r="L3093" s="21"/>
      <c r="M3093" s="21"/>
    </row>
    <row r="3094" spans="12:13">
      <c r="L3094" s="21"/>
      <c r="M3094" s="21"/>
    </row>
    <row r="3095" spans="12:13">
      <c r="L3095" s="21"/>
      <c r="M3095" s="21"/>
    </row>
    <row r="3096" spans="12:13">
      <c r="L3096" s="21"/>
      <c r="M3096" s="21"/>
    </row>
    <row r="3097" spans="12:13">
      <c r="L3097" s="21"/>
      <c r="M3097" s="21"/>
    </row>
    <row r="3098" spans="12:13">
      <c r="L3098" s="21"/>
      <c r="M3098" s="21"/>
    </row>
    <row r="3099" spans="12:13">
      <c r="L3099" s="21"/>
      <c r="M3099" s="21"/>
    </row>
    <row r="3100" spans="12:13">
      <c r="L3100" s="21"/>
      <c r="M3100" s="21"/>
    </row>
    <row r="3101" spans="12:13">
      <c r="L3101" s="21"/>
      <c r="M3101" s="21"/>
    </row>
    <row r="3102" spans="12:13">
      <c r="L3102" s="21"/>
      <c r="M3102" s="21"/>
    </row>
    <row r="3103" spans="12:13">
      <c r="L3103" s="21"/>
      <c r="M3103" s="21"/>
    </row>
    <row r="3104" spans="12:13">
      <c r="L3104" s="21"/>
      <c r="M3104" s="21"/>
    </row>
    <row r="3105" spans="12:13">
      <c r="L3105" s="21"/>
      <c r="M3105" s="21"/>
    </row>
    <row r="3106" spans="12:13">
      <c r="L3106" s="21"/>
      <c r="M3106" s="21"/>
    </row>
    <row r="3107" spans="12:13">
      <c r="L3107" s="21"/>
      <c r="M3107" s="21"/>
    </row>
    <row r="3108" spans="12:13">
      <c r="L3108" s="21"/>
      <c r="M3108" s="21"/>
    </row>
    <row r="3109" spans="12:13">
      <c r="L3109" s="21"/>
      <c r="M3109" s="21"/>
    </row>
    <row r="3110" spans="12:13">
      <c r="L3110" s="21"/>
      <c r="M3110" s="21"/>
    </row>
    <row r="3111" spans="12:13">
      <c r="L3111" s="21"/>
      <c r="M3111" s="21"/>
    </row>
    <row r="3112" spans="12:13">
      <c r="L3112" s="21"/>
      <c r="M3112" s="21"/>
    </row>
    <row r="3113" spans="12:13">
      <c r="L3113" s="21"/>
      <c r="M3113" s="21"/>
    </row>
    <row r="3114" spans="12:13">
      <c r="L3114" s="21"/>
      <c r="M3114" s="21"/>
    </row>
    <row r="3115" spans="12:13">
      <c r="L3115" s="21"/>
      <c r="M3115" s="21"/>
    </row>
    <row r="3116" spans="12:13">
      <c r="L3116" s="21"/>
      <c r="M3116" s="21"/>
    </row>
    <row r="3117" spans="12:13">
      <c r="L3117" s="21"/>
      <c r="M3117" s="21"/>
    </row>
    <row r="3118" spans="12:13">
      <c r="L3118" s="21"/>
      <c r="M3118" s="21"/>
    </row>
    <row r="3119" spans="12:13">
      <c r="L3119" s="21"/>
      <c r="M3119" s="21"/>
    </row>
    <row r="3120" spans="12:13">
      <c r="L3120" s="21"/>
      <c r="M3120" s="21"/>
    </row>
    <row r="3121" spans="12:13">
      <c r="L3121" s="21"/>
      <c r="M3121" s="21"/>
    </row>
    <row r="3122" spans="12:13">
      <c r="L3122" s="21"/>
      <c r="M3122" s="21"/>
    </row>
    <row r="3123" spans="12:13">
      <c r="L3123" s="21"/>
      <c r="M3123" s="21"/>
    </row>
    <row r="3124" spans="12:13">
      <c r="L3124" s="21"/>
      <c r="M3124" s="21"/>
    </row>
    <row r="3125" spans="12:13">
      <c r="L3125" s="21"/>
      <c r="M3125" s="21"/>
    </row>
    <row r="3126" spans="12:13">
      <c r="L3126" s="21"/>
      <c r="M3126" s="21"/>
    </row>
    <row r="3127" spans="12:13">
      <c r="L3127" s="21"/>
      <c r="M3127" s="21"/>
    </row>
    <row r="3128" spans="12:13">
      <c r="L3128" s="21"/>
      <c r="M3128" s="21"/>
    </row>
    <row r="3129" spans="12:13">
      <c r="L3129" s="21"/>
      <c r="M3129" s="21"/>
    </row>
    <row r="3130" spans="12:13">
      <c r="L3130" s="21"/>
      <c r="M3130" s="21"/>
    </row>
    <row r="3131" spans="12:13">
      <c r="L3131" s="21"/>
      <c r="M3131" s="21"/>
    </row>
    <row r="3132" spans="12:13">
      <c r="L3132" s="21"/>
      <c r="M3132" s="21"/>
    </row>
    <row r="3133" spans="12:13">
      <c r="L3133" s="21"/>
      <c r="M3133" s="21"/>
    </row>
    <row r="3134" spans="12:13">
      <c r="L3134" s="21"/>
      <c r="M3134" s="21"/>
    </row>
    <row r="3135" spans="12:13">
      <c r="L3135" s="21"/>
      <c r="M3135" s="21"/>
    </row>
    <row r="3136" spans="12:13">
      <c r="L3136" s="21"/>
      <c r="M3136" s="21"/>
    </row>
    <row r="3137" spans="12:13">
      <c r="L3137" s="21"/>
      <c r="M3137" s="21"/>
    </row>
    <row r="3138" spans="12:13">
      <c r="L3138" s="21"/>
      <c r="M3138" s="21"/>
    </row>
    <row r="3139" spans="12:13">
      <c r="L3139" s="21"/>
      <c r="M3139" s="21"/>
    </row>
    <row r="3140" spans="12:13">
      <c r="L3140" s="21"/>
      <c r="M3140" s="21"/>
    </row>
    <row r="3141" spans="12:13">
      <c r="L3141" s="21"/>
      <c r="M3141" s="21"/>
    </row>
    <row r="3142" spans="12:13">
      <c r="L3142" s="21"/>
      <c r="M3142" s="21"/>
    </row>
    <row r="3143" spans="12:13">
      <c r="L3143" s="21"/>
      <c r="M3143" s="21"/>
    </row>
    <row r="3144" spans="12:13">
      <c r="L3144" s="21"/>
      <c r="M3144" s="21"/>
    </row>
    <row r="3145" spans="12:13">
      <c r="L3145" s="21"/>
      <c r="M3145" s="21"/>
    </row>
    <row r="3146" spans="12:13">
      <c r="L3146" s="21"/>
      <c r="M3146" s="21"/>
    </row>
    <row r="3147" spans="12:13">
      <c r="L3147" s="21"/>
      <c r="M3147" s="21"/>
    </row>
    <row r="3148" spans="12:13">
      <c r="L3148" s="21"/>
      <c r="M3148" s="21"/>
    </row>
    <row r="3149" spans="12:13">
      <c r="L3149" s="21"/>
      <c r="M3149" s="21"/>
    </row>
    <row r="3150" spans="12:13">
      <c r="L3150" s="21"/>
      <c r="M3150" s="21"/>
    </row>
    <row r="3151" spans="12:13">
      <c r="L3151" s="21"/>
      <c r="M3151" s="21"/>
    </row>
    <row r="3152" spans="12:13">
      <c r="L3152" s="21"/>
      <c r="M3152" s="21"/>
    </row>
    <row r="3153" spans="12:13">
      <c r="L3153" s="21"/>
      <c r="M3153" s="21"/>
    </row>
    <row r="3154" spans="12:13">
      <c r="L3154" s="21"/>
      <c r="M3154" s="21"/>
    </row>
    <row r="3155" spans="12:13">
      <c r="L3155" s="21"/>
      <c r="M3155" s="21"/>
    </row>
    <row r="3156" spans="12:13">
      <c r="L3156" s="21"/>
      <c r="M3156" s="21"/>
    </row>
    <row r="3157" spans="12:13">
      <c r="L3157" s="21"/>
      <c r="M3157" s="21"/>
    </row>
    <row r="3158" spans="12:13">
      <c r="L3158" s="21"/>
      <c r="M3158" s="21"/>
    </row>
    <row r="3159" spans="12:13">
      <c r="L3159" s="21"/>
      <c r="M3159" s="21"/>
    </row>
    <row r="3160" spans="12:13">
      <c r="L3160" s="21"/>
      <c r="M3160" s="21"/>
    </row>
    <row r="3161" spans="12:13">
      <c r="L3161" s="21"/>
      <c r="M3161" s="21"/>
    </row>
    <row r="3162" spans="12:13">
      <c r="L3162" s="21"/>
      <c r="M3162" s="21"/>
    </row>
    <row r="3163" spans="12:13">
      <c r="L3163" s="21"/>
      <c r="M3163" s="21"/>
    </row>
    <row r="3164" spans="12:13">
      <c r="L3164" s="21"/>
      <c r="M3164" s="21"/>
    </row>
    <row r="3165" spans="12:13">
      <c r="L3165" s="21"/>
      <c r="M3165" s="21"/>
    </row>
    <row r="3166" spans="12:13">
      <c r="L3166" s="21"/>
      <c r="M3166" s="21"/>
    </row>
    <row r="3167" spans="12:13">
      <c r="L3167" s="21"/>
      <c r="M3167" s="21"/>
    </row>
    <row r="3168" spans="12:13">
      <c r="L3168" s="21"/>
      <c r="M3168" s="21"/>
    </row>
    <row r="3169" spans="12:13">
      <c r="L3169" s="21"/>
      <c r="M3169" s="21"/>
    </row>
    <row r="3170" spans="12:13">
      <c r="L3170" s="21"/>
      <c r="M3170" s="21"/>
    </row>
    <row r="3171" spans="12:13">
      <c r="L3171" s="21"/>
      <c r="M3171" s="21"/>
    </row>
    <row r="3172" spans="12:13">
      <c r="L3172" s="21"/>
      <c r="M3172" s="21"/>
    </row>
    <row r="3173" spans="12:13">
      <c r="L3173" s="21"/>
      <c r="M3173" s="21"/>
    </row>
    <row r="3174" spans="12:13">
      <c r="L3174" s="21"/>
      <c r="M3174" s="21"/>
    </row>
    <row r="3175" spans="12:13">
      <c r="L3175" s="21"/>
      <c r="M3175" s="21"/>
    </row>
    <row r="3176" spans="12:13">
      <c r="L3176" s="21"/>
      <c r="M3176" s="21"/>
    </row>
    <row r="3177" spans="12:13">
      <c r="L3177" s="21"/>
      <c r="M3177" s="21"/>
    </row>
    <row r="3178" spans="12:13">
      <c r="L3178" s="21"/>
      <c r="M3178" s="21"/>
    </row>
    <row r="3179" spans="12:13">
      <c r="L3179" s="21"/>
      <c r="M3179" s="21"/>
    </row>
    <row r="3180" spans="12:13">
      <c r="L3180" s="21"/>
      <c r="M3180" s="21"/>
    </row>
    <row r="3181" spans="12:13">
      <c r="L3181" s="21"/>
      <c r="M3181" s="21"/>
    </row>
    <row r="3182" spans="12:13">
      <c r="L3182" s="21"/>
      <c r="M3182" s="21"/>
    </row>
    <row r="3183" spans="12:13">
      <c r="L3183" s="21"/>
      <c r="M3183" s="21"/>
    </row>
    <row r="3184" spans="12:13">
      <c r="L3184" s="21"/>
      <c r="M3184" s="21"/>
    </row>
    <row r="3185" spans="12:13">
      <c r="L3185" s="21"/>
      <c r="M3185" s="21"/>
    </row>
    <row r="3186" spans="12:13">
      <c r="L3186" s="21"/>
      <c r="M3186" s="21"/>
    </row>
    <row r="3187" spans="12:13">
      <c r="L3187" s="21"/>
      <c r="M3187" s="21"/>
    </row>
    <row r="3188" spans="12:13">
      <c r="L3188" s="21"/>
      <c r="M3188" s="21"/>
    </row>
    <row r="3189" spans="12:13">
      <c r="L3189" s="21"/>
      <c r="M3189" s="21"/>
    </row>
    <row r="3190" spans="12:13">
      <c r="L3190" s="21"/>
      <c r="M3190" s="21"/>
    </row>
    <row r="3191" spans="12:13">
      <c r="L3191" s="21"/>
      <c r="M3191" s="21"/>
    </row>
    <row r="3192" spans="12:13">
      <c r="L3192" s="21"/>
      <c r="M3192" s="21"/>
    </row>
    <row r="3193" spans="12:13">
      <c r="L3193" s="21"/>
      <c r="M3193" s="21"/>
    </row>
    <row r="3194" spans="12:13">
      <c r="L3194" s="21"/>
      <c r="M3194" s="21"/>
    </row>
    <row r="3195" spans="12:13">
      <c r="L3195" s="21"/>
      <c r="M3195" s="21"/>
    </row>
    <row r="3196" spans="12:13">
      <c r="L3196" s="21"/>
      <c r="M3196" s="21"/>
    </row>
    <row r="3197" spans="12:13">
      <c r="L3197" s="21"/>
      <c r="M3197" s="21"/>
    </row>
    <row r="3198" spans="12:13">
      <c r="L3198" s="21"/>
      <c r="M3198" s="21"/>
    </row>
    <row r="3199" spans="12:13">
      <c r="L3199" s="21"/>
      <c r="M3199" s="21"/>
    </row>
    <row r="3200" spans="12:13">
      <c r="L3200" s="21"/>
      <c r="M3200" s="21"/>
    </row>
    <row r="3201" spans="12:13">
      <c r="L3201" s="21"/>
      <c r="M3201" s="21"/>
    </row>
    <row r="3202" spans="12:13">
      <c r="L3202" s="21"/>
      <c r="M3202" s="21"/>
    </row>
    <row r="3203" spans="12:13">
      <c r="L3203" s="21"/>
      <c r="M3203" s="21"/>
    </row>
    <row r="3204" spans="12:13">
      <c r="L3204" s="21"/>
      <c r="M3204" s="21"/>
    </row>
    <row r="3205" spans="12:13">
      <c r="L3205" s="21"/>
      <c r="M3205" s="21"/>
    </row>
    <row r="3206" spans="12:13">
      <c r="L3206" s="21"/>
      <c r="M3206" s="21"/>
    </row>
    <row r="3207" spans="12:13">
      <c r="L3207" s="21"/>
      <c r="M3207" s="21"/>
    </row>
    <row r="3208" spans="12:13">
      <c r="L3208" s="21"/>
      <c r="M3208" s="21"/>
    </row>
    <row r="3209" spans="12:13">
      <c r="L3209" s="21"/>
      <c r="M3209" s="21"/>
    </row>
    <row r="3210" spans="12:13">
      <c r="L3210" s="21"/>
      <c r="M3210" s="21"/>
    </row>
    <row r="3211" spans="12:13">
      <c r="L3211" s="21"/>
      <c r="M3211" s="21"/>
    </row>
    <row r="3212" spans="12:13">
      <c r="L3212" s="21"/>
      <c r="M3212" s="21"/>
    </row>
    <row r="3213" spans="12:13">
      <c r="L3213" s="21"/>
      <c r="M3213" s="21"/>
    </row>
    <row r="3214" spans="12:13">
      <c r="L3214" s="21"/>
      <c r="M3214" s="21"/>
    </row>
    <row r="3215" spans="12:13">
      <c r="L3215" s="21"/>
      <c r="M3215" s="21"/>
    </row>
    <row r="3216" spans="12:13">
      <c r="L3216" s="21"/>
      <c r="M3216" s="21"/>
    </row>
    <row r="3217" spans="12:13">
      <c r="L3217" s="21"/>
      <c r="M3217" s="21"/>
    </row>
    <row r="3218" spans="12:13">
      <c r="L3218" s="21"/>
      <c r="M3218" s="21"/>
    </row>
    <row r="3219" spans="12:13">
      <c r="L3219" s="21"/>
      <c r="M3219" s="21"/>
    </row>
    <row r="3220" spans="12:13">
      <c r="L3220" s="21"/>
      <c r="M3220" s="21"/>
    </row>
    <row r="3221" spans="12:13">
      <c r="L3221" s="21"/>
      <c r="M3221" s="21"/>
    </row>
    <row r="3222" spans="12:13">
      <c r="L3222" s="21"/>
      <c r="M3222" s="21"/>
    </row>
    <row r="3223" spans="12:13">
      <c r="L3223" s="21"/>
      <c r="M3223" s="21"/>
    </row>
    <row r="3224" spans="12:13">
      <c r="L3224" s="21"/>
      <c r="M3224" s="21"/>
    </row>
    <row r="3225" spans="12:13">
      <c r="L3225" s="21"/>
      <c r="M3225" s="21"/>
    </row>
    <row r="3226" spans="12:13">
      <c r="L3226" s="21"/>
      <c r="M3226" s="21"/>
    </row>
    <row r="3227" spans="12:13">
      <c r="L3227" s="21"/>
      <c r="M3227" s="21"/>
    </row>
    <row r="3228" spans="12:13">
      <c r="L3228" s="21"/>
      <c r="M3228" s="21"/>
    </row>
    <row r="3229" spans="12:13">
      <c r="L3229" s="21"/>
      <c r="M3229" s="21"/>
    </row>
    <row r="3230" spans="12:13">
      <c r="L3230" s="21"/>
      <c r="M3230" s="21"/>
    </row>
    <row r="3231" spans="12:13">
      <c r="L3231" s="21"/>
      <c r="M3231" s="21"/>
    </row>
    <row r="3232" spans="12:13">
      <c r="L3232" s="21"/>
      <c r="M3232" s="21"/>
    </row>
    <row r="3233" spans="12:13">
      <c r="L3233" s="21"/>
      <c r="M3233" s="21"/>
    </row>
    <row r="3234" spans="12:13">
      <c r="L3234" s="21"/>
      <c r="M3234" s="21"/>
    </row>
    <row r="3235" spans="12:13">
      <c r="L3235" s="21"/>
      <c r="M3235" s="21"/>
    </row>
    <row r="3236" spans="12:13">
      <c r="L3236" s="21"/>
      <c r="M3236" s="21"/>
    </row>
    <row r="3237" spans="12:13">
      <c r="L3237" s="21"/>
      <c r="M3237" s="21"/>
    </row>
    <row r="3238" spans="12:13">
      <c r="L3238" s="21"/>
      <c r="M3238" s="21"/>
    </row>
    <row r="3239" spans="12:13">
      <c r="L3239" s="21"/>
      <c r="M3239" s="21"/>
    </row>
    <row r="3240" spans="12:13">
      <c r="L3240" s="21"/>
      <c r="M3240" s="21"/>
    </row>
    <row r="3241" spans="12:13">
      <c r="L3241" s="21"/>
      <c r="M3241" s="21"/>
    </row>
    <row r="3242" spans="12:13">
      <c r="L3242" s="21"/>
      <c r="M3242" s="21"/>
    </row>
    <row r="3243" spans="12:13">
      <c r="L3243" s="21"/>
      <c r="M3243" s="21"/>
    </row>
    <row r="3244" spans="12:13">
      <c r="L3244" s="21"/>
      <c r="M3244" s="21"/>
    </row>
    <row r="3245" spans="12:13">
      <c r="L3245" s="21"/>
      <c r="M3245" s="21"/>
    </row>
    <row r="3246" spans="12:13">
      <c r="L3246" s="21"/>
      <c r="M3246" s="21"/>
    </row>
    <row r="3247" spans="12:13">
      <c r="L3247" s="21"/>
      <c r="M3247" s="21"/>
    </row>
    <row r="3248" spans="12:13">
      <c r="L3248" s="21"/>
      <c r="M3248" s="21"/>
    </row>
    <row r="3249" spans="12:13">
      <c r="L3249" s="21"/>
      <c r="M3249" s="21"/>
    </row>
    <row r="3250" spans="12:13">
      <c r="L3250" s="21"/>
      <c r="M3250" s="21"/>
    </row>
    <row r="3251" spans="12:13">
      <c r="L3251" s="21"/>
      <c r="M3251" s="21"/>
    </row>
    <row r="3252" spans="12:13">
      <c r="L3252" s="21"/>
      <c r="M3252" s="21"/>
    </row>
    <row r="3253" spans="12:13">
      <c r="L3253" s="21"/>
      <c r="M3253" s="21"/>
    </row>
    <row r="3254" spans="12:13">
      <c r="L3254" s="21"/>
      <c r="M3254" s="21"/>
    </row>
    <row r="3255" spans="12:13">
      <c r="L3255" s="21"/>
      <c r="M3255" s="21"/>
    </row>
    <row r="3256" spans="12:13">
      <c r="L3256" s="21"/>
      <c r="M3256" s="21"/>
    </row>
    <row r="3257" spans="12:13">
      <c r="L3257" s="21"/>
      <c r="M3257" s="21"/>
    </row>
    <row r="3258" spans="12:13">
      <c r="L3258" s="21"/>
      <c r="M3258" s="21"/>
    </row>
    <row r="3259" spans="12:13">
      <c r="L3259" s="21"/>
      <c r="M3259" s="21"/>
    </row>
    <row r="3260" spans="12:13">
      <c r="L3260" s="21"/>
      <c r="M3260" s="21"/>
    </row>
    <row r="3261" spans="12:13">
      <c r="L3261" s="21"/>
      <c r="M3261" s="21"/>
    </row>
    <row r="3262" spans="12:13">
      <c r="L3262" s="21"/>
      <c r="M3262" s="21"/>
    </row>
    <row r="3263" spans="12:13">
      <c r="L3263" s="21"/>
      <c r="M3263" s="21"/>
    </row>
    <row r="3264" spans="12:13">
      <c r="L3264" s="21"/>
      <c r="M3264" s="21"/>
    </row>
    <row r="3265" spans="12:13">
      <c r="L3265" s="21"/>
      <c r="M3265" s="21"/>
    </row>
    <row r="3266" spans="12:13">
      <c r="L3266" s="21"/>
      <c r="M3266" s="21"/>
    </row>
    <row r="3267" spans="12:13">
      <c r="L3267" s="21"/>
      <c r="M3267" s="21"/>
    </row>
    <row r="3268" spans="12:13">
      <c r="L3268" s="21"/>
      <c r="M3268" s="21"/>
    </row>
    <row r="3269" spans="12:13">
      <c r="L3269" s="21"/>
      <c r="M3269" s="21"/>
    </row>
    <row r="3270" spans="12:13">
      <c r="L3270" s="21"/>
      <c r="M3270" s="21"/>
    </row>
    <row r="3271" spans="12:13">
      <c r="L3271" s="21"/>
      <c r="M3271" s="21"/>
    </row>
    <row r="3272" spans="12:13">
      <c r="L3272" s="21"/>
      <c r="M3272" s="21"/>
    </row>
    <row r="3273" spans="12:13">
      <c r="L3273" s="21"/>
      <c r="M3273" s="21"/>
    </row>
    <row r="3274" spans="12:13">
      <c r="L3274" s="21"/>
      <c r="M3274" s="21"/>
    </row>
    <row r="3275" spans="12:13">
      <c r="L3275" s="21"/>
      <c r="M3275" s="21"/>
    </row>
    <row r="3276" spans="12:13">
      <c r="L3276" s="21"/>
      <c r="M3276" s="21"/>
    </row>
    <row r="3277" spans="12:13">
      <c r="L3277" s="21"/>
      <c r="M3277" s="21"/>
    </row>
    <row r="3278" spans="12:13">
      <c r="L3278" s="21"/>
      <c r="M3278" s="21"/>
    </row>
    <row r="3279" spans="12:13">
      <c r="L3279" s="21"/>
      <c r="M3279" s="21"/>
    </row>
    <row r="3280" spans="12:13">
      <c r="L3280" s="21"/>
      <c r="M3280" s="21"/>
    </row>
    <row r="3281" spans="12:13">
      <c r="L3281" s="21"/>
      <c r="M3281" s="21"/>
    </row>
    <row r="3282" spans="12:13">
      <c r="L3282" s="21"/>
      <c r="M3282" s="21"/>
    </row>
    <row r="3283" spans="12:13">
      <c r="L3283" s="21"/>
      <c r="M3283" s="21"/>
    </row>
    <row r="3284" spans="12:13">
      <c r="L3284" s="21"/>
      <c r="M3284" s="21"/>
    </row>
    <row r="3285" spans="12:13">
      <c r="L3285" s="21"/>
      <c r="M3285" s="21"/>
    </row>
    <row r="3286" spans="12:13">
      <c r="L3286" s="21"/>
      <c r="M3286" s="21"/>
    </row>
    <row r="3287" spans="12:13">
      <c r="L3287" s="21"/>
      <c r="M3287" s="21"/>
    </row>
    <row r="3288" spans="12:13">
      <c r="L3288" s="21"/>
      <c r="M3288" s="21"/>
    </row>
    <row r="3289" spans="12:13">
      <c r="L3289" s="21"/>
      <c r="M3289" s="21"/>
    </row>
    <row r="3290" spans="12:13">
      <c r="L3290" s="21"/>
      <c r="M3290" s="21"/>
    </row>
    <row r="3291" spans="12:13">
      <c r="L3291" s="21"/>
      <c r="M3291" s="21"/>
    </row>
    <row r="3292" spans="12:13">
      <c r="L3292" s="21"/>
      <c r="M3292" s="21"/>
    </row>
    <row r="3293" spans="12:13">
      <c r="L3293" s="21"/>
      <c r="M3293" s="21"/>
    </row>
    <row r="3294" spans="12:13">
      <c r="L3294" s="21"/>
      <c r="M3294" s="21"/>
    </row>
    <row r="3295" spans="12:13">
      <c r="L3295" s="21"/>
      <c r="M3295" s="21"/>
    </row>
    <row r="3296" spans="12:13">
      <c r="L3296" s="21"/>
      <c r="M3296" s="21"/>
    </row>
    <row r="3297" spans="12:13">
      <c r="L3297" s="21"/>
      <c r="M3297" s="21"/>
    </row>
    <row r="3298" spans="12:13">
      <c r="L3298" s="21"/>
      <c r="M3298" s="21"/>
    </row>
    <row r="3299" spans="12:13">
      <c r="L3299" s="21"/>
      <c r="M3299" s="21"/>
    </row>
    <row r="3300" spans="12:13">
      <c r="L3300" s="21"/>
      <c r="M3300" s="21"/>
    </row>
    <row r="3301" spans="12:13">
      <c r="L3301" s="21"/>
      <c r="M3301" s="21"/>
    </row>
    <row r="3302" spans="12:13">
      <c r="L3302" s="21"/>
      <c r="M3302" s="21"/>
    </row>
    <row r="3303" spans="12:13">
      <c r="L3303" s="21"/>
      <c r="M3303" s="21"/>
    </row>
    <row r="3304" spans="12:13">
      <c r="L3304" s="21"/>
      <c r="M3304" s="21"/>
    </row>
    <row r="3305" spans="12:13">
      <c r="L3305" s="21"/>
      <c r="M3305" s="21"/>
    </row>
    <row r="3306" spans="12:13">
      <c r="L3306" s="21"/>
      <c r="M3306" s="21"/>
    </row>
    <row r="3307" spans="12:13">
      <c r="L3307" s="21"/>
      <c r="M3307" s="21"/>
    </row>
    <row r="3308" spans="12:13">
      <c r="L3308" s="21"/>
      <c r="M3308" s="21"/>
    </row>
    <row r="3309" spans="12:13">
      <c r="L3309" s="21"/>
      <c r="M3309" s="21"/>
    </row>
    <row r="3310" spans="12:13">
      <c r="L3310" s="21"/>
      <c r="M3310" s="21"/>
    </row>
    <row r="3311" spans="12:13">
      <c r="L3311" s="21"/>
      <c r="M3311" s="21"/>
    </row>
    <row r="3312" spans="12:13">
      <c r="L3312" s="21"/>
      <c r="M3312" s="21"/>
    </row>
    <row r="3313" spans="12:13">
      <c r="L3313" s="21"/>
      <c r="M3313" s="21"/>
    </row>
    <row r="3314" spans="12:13">
      <c r="L3314" s="21"/>
      <c r="M3314" s="21"/>
    </row>
    <row r="3315" spans="12:13">
      <c r="L3315" s="21"/>
      <c r="M3315" s="21"/>
    </row>
    <row r="3316" spans="12:13">
      <c r="L3316" s="21"/>
      <c r="M3316" s="21"/>
    </row>
    <row r="3317" spans="12:13">
      <c r="L3317" s="21"/>
      <c r="M3317" s="21"/>
    </row>
    <row r="3318" spans="12:13">
      <c r="L3318" s="21"/>
      <c r="M3318" s="21"/>
    </row>
    <row r="3319" spans="12:13">
      <c r="L3319" s="21"/>
      <c r="M3319" s="21"/>
    </row>
    <row r="3320" spans="12:13">
      <c r="L3320" s="21"/>
      <c r="M3320" s="21"/>
    </row>
    <row r="3321" spans="12:13">
      <c r="L3321" s="21"/>
      <c r="M3321" s="21"/>
    </row>
    <row r="3322" spans="12:13">
      <c r="L3322" s="21"/>
      <c r="M3322" s="21"/>
    </row>
    <row r="3323" spans="12:13">
      <c r="L3323" s="21"/>
      <c r="M3323" s="21"/>
    </row>
    <row r="3324" spans="12:13">
      <c r="L3324" s="21"/>
      <c r="M3324" s="21"/>
    </row>
    <row r="3325" spans="12:13">
      <c r="L3325" s="21"/>
      <c r="M3325" s="21"/>
    </row>
    <row r="3326" spans="12:13">
      <c r="L3326" s="21"/>
      <c r="M3326" s="21"/>
    </row>
    <row r="3327" spans="12:13">
      <c r="L3327" s="21"/>
      <c r="M3327" s="21"/>
    </row>
    <row r="3328" spans="12:13">
      <c r="L3328" s="21"/>
      <c r="M3328" s="21"/>
    </row>
    <row r="3329" spans="12:13">
      <c r="L3329" s="21"/>
      <c r="M3329" s="21"/>
    </row>
    <row r="3330" spans="12:13">
      <c r="L3330" s="21"/>
      <c r="M3330" s="21"/>
    </row>
    <row r="3331" spans="12:13">
      <c r="L3331" s="21"/>
      <c r="M3331" s="21"/>
    </row>
    <row r="3332" spans="12:13">
      <c r="L3332" s="21"/>
      <c r="M3332" s="21"/>
    </row>
    <row r="3333" spans="12:13">
      <c r="L3333" s="21"/>
      <c r="M3333" s="21"/>
    </row>
    <row r="3334" spans="12:13">
      <c r="L3334" s="21"/>
      <c r="M3334" s="21"/>
    </row>
    <row r="3335" spans="12:13">
      <c r="L3335" s="21"/>
      <c r="M3335" s="21"/>
    </row>
    <row r="3336" spans="12:13">
      <c r="L3336" s="21"/>
      <c r="M3336" s="21"/>
    </row>
    <row r="3337" spans="12:13">
      <c r="L3337" s="21"/>
      <c r="M3337" s="21"/>
    </row>
    <row r="3338" spans="12:13">
      <c r="L3338" s="21"/>
      <c r="M3338" s="21"/>
    </row>
    <row r="3339" spans="12:13">
      <c r="L3339" s="21"/>
      <c r="M3339" s="21"/>
    </row>
    <row r="3340" spans="12:13">
      <c r="L3340" s="21"/>
      <c r="M3340" s="21"/>
    </row>
    <row r="3341" spans="12:13">
      <c r="L3341" s="21"/>
      <c r="M3341" s="21"/>
    </row>
    <row r="3342" spans="12:13">
      <c r="L3342" s="21"/>
      <c r="M3342" s="21"/>
    </row>
    <row r="3343" spans="12:13">
      <c r="L3343" s="21"/>
      <c r="M3343" s="21"/>
    </row>
    <row r="3344" spans="12:13">
      <c r="L3344" s="21"/>
      <c r="M3344" s="21"/>
    </row>
    <row r="3345" spans="12:13">
      <c r="L3345" s="21"/>
      <c r="M3345" s="21"/>
    </row>
    <row r="3346" spans="12:13">
      <c r="L3346" s="21"/>
      <c r="M3346" s="21"/>
    </row>
    <row r="3347" spans="12:13">
      <c r="L3347" s="21"/>
      <c r="M3347" s="21"/>
    </row>
    <row r="3348" spans="12:13">
      <c r="L3348" s="21"/>
      <c r="M3348" s="21"/>
    </row>
    <row r="3349" spans="12:13">
      <c r="L3349" s="21"/>
      <c r="M3349" s="21"/>
    </row>
    <row r="3350" spans="12:13">
      <c r="L3350" s="21"/>
      <c r="M3350" s="21"/>
    </row>
    <row r="3351" spans="12:13">
      <c r="L3351" s="21"/>
      <c r="M3351" s="21"/>
    </row>
    <row r="3352" spans="12:13">
      <c r="L3352" s="21"/>
      <c r="M3352" s="21"/>
    </row>
    <row r="3353" spans="12:13">
      <c r="L3353" s="21"/>
      <c r="M3353" s="21"/>
    </row>
    <row r="3354" spans="12:13">
      <c r="L3354" s="21"/>
      <c r="M3354" s="21"/>
    </row>
    <row r="3355" spans="12:13">
      <c r="L3355" s="21"/>
      <c r="M3355" s="21"/>
    </row>
    <row r="3356" spans="12:13">
      <c r="L3356" s="21"/>
      <c r="M3356" s="21"/>
    </row>
    <row r="3357" spans="12:13">
      <c r="L3357" s="21"/>
      <c r="M3357" s="21"/>
    </row>
    <row r="3358" spans="12:13">
      <c r="L3358" s="21"/>
      <c r="M3358" s="21"/>
    </row>
    <row r="3359" spans="12:13">
      <c r="L3359" s="21"/>
      <c r="M3359" s="21"/>
    </row>
    <row r="3360" spans="12:13">
      <c r="L3360" s="21"/>
      <c r="M3360" s="21"/>
    </row>
    <row r="3361" spans="12:13">
      <c r="L3361" s="21"/>
      <c r="M3361" s="21"/>
    </row>
    <row r="3362" spans="12:13">
      <c r="L3362" s="21"/>
      <c r="M3362" s="21"/>
    </row>
    <row r="3363" spans="12:13">
      <c r="L3363" s="21"/>
      <c r="M3363" s="21"/>
    </row>
    <row r="3364" spans="12:13">
      <c r="L3364" s="21"/>
      <c r="M3364" s="21"/>
    </row>
    <row r="3365" spans="12:13">
      <c r="L3365" s="21"/>
      <c r="M3365" s="21"/>
    </row>
    <row r="3366" spans="12:13">
      <c r="L3366" s="21"/>
      <c r="M3366" s="21"/>
    </row>
    <row r="3367" spans="12:13">
      <c r="L3367" s="21"/>
      <c r="M3367" s="21"/>
    </row>
    <row r="3368" spans="12:13">
      <c r="L3368" s="21"/>
      <c r="M3368" s="21"/>
    </row>
    <row r="3369" spans="12:13">
      <c r="L3369" s="21"/>
      <c r="M3369" s="21"/>
    </row>
    <row r="3370" spans="12:13">
      <c r="L3370" s="21"/>
      <c r="M3370" s="21"/>
    </row>
    <row r="3371" spans="12:13">
      <c r="L3371" s="21"/>
      <c r="M3371" s="21"/>
    </row>
    <row r="3372" spans="12:13">
      <c r="L3372" s="21"/>
      <c r="M3372" s="21"/>
    </row>
    <row r="3373" spans="12:13">
      <c r="L3373" s="21"/>
      <c r="M3373" s="21"/>
    </row>
    <row r="3374" spans="12:13">
      <c r="L3374" s="21"/>
      <c r="M3374" s="21"/>
    </row>
    <row r="3375" spans="12:13">
      <c r="L3375" s="21"/>
      <c r="M3375" s="21"/>
    </row>
    <row r="3376" spans="12:13">
      <c r="L3376" s="21"/>
      <c r="M3376" s="21"/>
    </row>
    <row r="3377" spans="12:13">
      <c r="L3377" s="21"/>
      <c r="M3377" s="21"/>
    </row>
    <row r="3378" spans="12:13">
      <c r="L3378" s="21"/>
      <c r="M3378" s="21"/>
    </row>
    <row r="3379" spans="12:13">
      <c r="L3379" s="21"/>
      <c r="M3379" s="21"/>
    </row>
    <row r="3380" spans="12:13">
      <c r="L3380" s="21"/>
      <c r="M3380" s="21"/>
    </row>
    <row r="3381" spans="12:13">
      <c r="L3381" s="21"/>
      <c r="M3381" s="21"/>
    </row>
    <row r="3382" spans="12:13">
      <c r="L3382" s="21"/>
      <c r="M3382" s="21"/>
    </row>
    <row r="3383" spans="12:13">
      <c r="L3383" s="21"/>
      <c r="M3383" s="21"/>
    </row>
    <row r="3384" spans="12:13">
      <c r="L3384" s="21"/>
      <c r="M3384" s="21"/>
    </row>
    <row r="3385" spans="12:13">
      <c r="L3385" s="21"/>
      <c r="M3385" s="21"/>
    </row>
    <row r="3386" spans="12:13">
      <c r="L3386" s="21"/>
      <c r="M3386" s="21"/>
    </row>
    <row r="3387" spans="12:13">
      <c r="L3387" s="21"/>
      <c r="M3387" s="21"/>
    </row>
    <row r="3388" spans="12:13">
      <c r="L3388" s="21"/>
      <c r="M3388" s="21"/>
    </row>
    <row r="3389" spans="12:13">
      <c r="L3389" s="21"/>
      <c r="M3389" s="21"/>
    </row>
    <row r="3390" spans="12:13">
      <c r="L3390" s="21"/>
      <c r="M3390" s="21"/>
    </row>
    <row r="3391" spans="12:13">
      <c r="L3391" s="21"/>
      <c r="M3391" s="21"/>
    </row>
    <row r="3392" spans="12:13">
      <c r="L3392" s="21"/>
      <c r="M3392" s="21"/>
    </row>
    <row r="3393" spans="12:13">
      <c r="L3393" s="21"/>
      <c r="M3393" s="21"/>
    </row>
    <row r="3394" spans="12:13">
      <c r="L3394" s="21"/>
      <c r="M3394" s="21"/>
    </row>
    <row r="3395" spans="12:13">
      <c r="L3395" s="21"/>
      <c r="M3395" s="21"/>
    </row>
    <row r="3396" spans="12:13">
      <c r="L3396" s="21"/>
      <c r="M3396" s="21"/>
    </row>
    <row r="3397" spans="12:13">
      <c r="L3397" s="21"/>
      <c r="M3397" s="21"/>
    </row>
    <row r="3398" spans="12:13">
      <c r="L3398" s="21"/>
      <c r="M3398" s="21"/>
    </row>
    <row r="3399" spans="12:13">
      <c r="L3399" s="21"/>
      <c r="M3399" s="21"/>
    </row>
    <row r="3400" spans="12:13">
      <c r="L3400" s="21"/>
      <c r="M3400" s="21"/>
    </row>
    <row r="3401" spans="12:13">
      <c r="L3401" s="21"/>
      <c r="M3401" s="21"/>
    </row>
    <row r="3402" spans="12:13">
      <c r="L3402" s="21"/>
      <c r="M3402" s="21"/>
    </row>
    <row r="3403" spans="12:13">
      <c r="L3403" s="21"/>
      <c r="M3403" s="21"/>
    </row>
    <row r="3404" spans="12:13">
      <c r="L3404" s="21"/>
      <c r="M3404" s="21"/>
    </row>
    <row r="3405" spans="12:13">
      <c r="L3405" s="21"/>
      <c r="M3405" s="21"/>
    </row>
    <row r="3406" spans="12:13">
      <c r="L3406" s="21"/>
      <c r="M3406" s="21"/>
    </row>
    <row r="3407" spans="12:13">
      <c r="L3407" s="21"/>
      <c r="M3407" s="21"/>
    </row>
    <row r="3408" spans="12:13">
      <c r="L3408" s="21"/>
      <c r="M3408" s="21"/>
    </row>
    <row r="3409" spans="12:13">
      <c r="L3409" s="21"/>
      <c r="M3409" s="21"/>
    </row>
    <row r="3410" spans="12:13">
      <c r="L3410" s="21"/>
      <c r="M3410" s="21"/>
    </row>
    <row r="3411" spans="12:13">
      <c r="L3411" s="21"/>
      <c r="M3411" s="21"/>
    </row>
    <row r="3412" spans="12:13">
      <c r="L3412" s="21"/>
      <c r="M3412" s="21"/>
    </row>
    <row r="3413" spans="12:13">
      <c r="L3413" s="21"/>
      <c r="M3413" s="21"/>
    </row>
    <row r="3414" spans="12:13">
      <c r="L3414" s="21"/>
      <c r="M3414" s="21"/>
    </row>
    <row r="3415" spans="12:13">
      <c r="L3415" s="21"/>
      <c r="M3415" s="21"/>
    </row>
    <row r="3416" spans="12:13">
      <c r="L3416" s="21"/>
      <c r="M3416" s="21"/>
    </row>
    <row r="3417" spans="12:13">
      <c r="L3417" s="21"/>
      <c r="M3417" s="21"/>
    </row>
    <row r="3418" spans="12:13">
      <c r="L3418" s="21"/>
      <c r="M3418" s="21"/>
    </row>
    <row r="3419" spans="12:13">
      <c r="L3419" s="21"/>
      <c r="M3419" s="21"/>
    </row>
    <row r="3420" spans="12:13">
      <c r="L3420" s="21"/>
      <c r="M3420" s="21"/>
    </row>
    <row r="3421" spans="12:13">
      <c r="L3421" s="21"/>
      <c r="M3421" s="21"/>
    </row>
    <row r="3422" spans="12:13">
      <c r="L3422" s="21"/>
      <c r="M3422" s="21"/>
    </row>
    <row r="3423" spans="12:13">
      <c r="L3423" s="21"/>
      <c r="M3423" s="21"/>
    </row>
    <row r="3424" spans="12:13">
      <c r="L3424" s="21"/>
      <c r="M3424" s="21"/>
    </row>
    <row r="3425" spans="12:13">
      <c r="L3425" s="21"/>
      <c r="M3425" s="21"/>
    </row>
    <row r="3426" spans="12:13">
      <c r="L3426" s="21"/>
      <c r="M3426" s="21"/>
    </row>
    <row r="3427" spans="12:13">
      <c r="L3427" s="21"/>
      <c r="M3427" s="21"/>
    </row>
    <row r="3428" spans="12:13">
      <c r="L3428" s="21"/>
      <c r="M3428" s="21"/>
    </row>
    <row r="3429" spans="12:13">
      <c r="L3429" s="21"/>
      <c r="M3429" s="21"/>
    </row>
    <row r="3430" spans="12:13">
      <c r="L3430" s="21"/>
      <c r="M3430" s="21"/>
    </row>
    <row r="3431" spans="12:13">
      <c r="L3431" s="21"/>
      <c r="M3431" s="21"/>
    </row>
    <row r="3432" spans="12:13">
      <c r="L3432" s="21"/>
      <c r="M3432" s="21"/>
    </row>
    <row r="3433" spans="12:13">
      <c r="L3433" s="21"/>
      <c r="M3433" s="21"/>
    </row>
    <row r="3434" spans="12:13">
      <c r="L3434" s="21"/>
      <c r="M3434" s="21"/>
    </row>
    <row r="3435" spans="12:13">
      <c r="L3435" s="21"/>
      <c r="M3435" s="21"/>
    </row>
    <row r="3436" spans="12:13">
      <c r="L3436" s="21"/>
      <c r="M3436" s="21"/>
    </row>
    <row r="3437" spans="12:13">
      <c r="L3437" s="21"/>
      <c r="M3437" s="21"/>
    </row>
    <row r="3438" spans="12:13">
      <c r="L3438" s="21"/>
      <c r="M3438" s="21"/>
    </row>
    <row r="3439" spans="12:13">
      <c r="L3439" s="21"/>
      <c r="M3439" s="21"/>
    </row>
    <row r="3440" spans="12:13">
      <c r="L3440" s="21"/>
      <c r="M3440" s="21"/>
    </row>
    <row r="3441" spans="12:13">
      <c r="L3441" s="21"/>
      <c r="M3441" s="21"/>
    </row>
    <row r="3442" spans="12:13">
      <c r="L3442" s="21"/>
      <c r="M3442" s="21"/>
    </row>
    <row r="3443" spans="12:13">
      <c r="L3443" s="21"/>
      <c r="M3443" s="21"/>
    </row>
    <row r="3444" spans="12:13">
      <c r="L3444" s="21"/>
      <c r="M3444" s="21"/>
    </row>
    <row r="3445" spans="12:13">
      <c r="L3445" s="21"/>
      <c r="M3445" s="21"/>
    </row>
    <row r="3446" spans="12:13">
      <c r="L3446" s="21"/>
      <c r="M3446" s="21"/>
    </row>
    <row r="3447" spans="12:13">
      <c r="L3447" s="21"/>
      <c r="M3447" s="21"/>
    </row>
    <row r="3448" spans="12:13">
      <c r="L3448" s="21"/>
      <c r="M3448" s="21"/>
    </row>
    <row r="3449" spans="12:13">
      <c r="L3449" s="21"/>
      <c r="M3449" s="21"/>
    </row>
    <row r="3450" spans="12:13">
      <c r="L3450" s="21"/>
      <c r="M3450" s="21"/>
    </row>
    <row r="3451" spans="12:13">
      <c r="L3451" s="21"/>
      <c r="M3451" s="21"/>
    </row>
    <row r="3452" spans="12:13">
      <c r="L3452" s="21"/>
      <c r="M3452" s="21"/>
    </row>
    <row r="3453" spans="12:13">
      <c r="L3453" s="21"/>
      <c r="M3453" s="21"/>
    </row>
    <row r="3454" spans="12:13">
      <c r="L3454" s="21"/>
      <c r="M3454" s="21"/>
    </row>
    <row r="3455" spans="12:13">
      <c r="L3455" s="21"/>
      <c r="M3455" s="21"/>
    </row>
    <row r="3456" spans="12:13">
      <c r="L3456" s="21"/>
      <c r="M3456" s="21"/>
    </row>
    <row r="3457" spans="12:13">
      <c r="L3457" s="21"/>
      <c r="M3457" s="21"/>
    </row>
    <row r="3458" spans="12:13">
      <c r="L3458" s="21"/>
      <c r="M3458" s="21"/>
    </row>
    <row r="3459" spans="12:13">
      <c r="L3459" s="21"/>
      <c r="M3459" s="21"/>
    </row>
    <row r="3460" spans="12:13">
      <c r="L3460" s="21"/>
      <c r="M3460" s="21"/>
    </row>
    <row r="3461" spans="12:13">
      <c r="L3461" s="21"/>
      <c r="M3461" s="21"/>
    </row>
    <row r="3462" spans="12:13">
      <c r="L3462" s="21"/>
      <c r="M3462" s="21"/>
    </row>
    <row r="3463" spans="12:13">
      <c r="L3463" s="21"/>
      <c r="M3463" s="21"/>
    </row>
    <row r="3464" spans="12:13">
      <c r="L3464" s="21"/>
      <c r="M3464" s="21"/>
    </row>
    <row r="3465" spans="12:13">
      <c r="L3465" s="21"/>
      <c r="M3465" s="21"/>
    </row>
    <row r="3466" spans="12:13">
      <c r="L3466" s="21"/>
      <c r="M3466" s="21"/>
    </row>
    <row r="3467" spans="12:13">
      <c r="L3467" s="21"/>
      <c r="M3467" s="21"/>
    </row>
    <row r="3468" spans="12:13">
      <c r="L3468" s="21"/>
      <c r="M3468" s="21"/>
    </row>
    <row r="3469" spans="12:13">
      <c r="L3469" s="21"/>
      <c r="M3469" s="21"/>
    </row>
    <row r="3470" spans="12:13">
      <c r="L3470" s="21"/>
      <c r="M3470" s="21"/>
    </row>
    <row r="3471" spans="12:13">
      <c r="L3471" s="21"/>
      <c r="M3471" s="21"/>
    </row>
    <row r="3472" spans="12:13">
      <c r="L3472" s="21"/>
      <c r="M3472" s="21"/>
    </row>
    <row r="3473" spans="12:13">
      <c r="L3473" s="21"/>
      <c r="M3473" s="21"/>
    </row>
    <row r="3474" spans="12:13">
      <c r="L3474" s="21"/>
      <c r="M3474" s="21"/>
    </row>
    <row r="3475" spans="12:13">
      <c r="L3475" s="21"/>
      <c r="M3475" s="21"/>
    </row>
    <row r="3476" spans="12:13">
      <c r="L3476" s="21"/>
      <c r="M3476" s="21"/>
    </row>
    <row r="3477" spans="12:13">
      <c r="L3477" s="21"/>
      <c r="M3477" s="21"/>
    </row>
    <row r="3478" spans="12:13">
      <c r="L3478" s="21"/>
      <c r="M3478" s="21"/>
    </row>
    <row r="3479" spans="12:13">
      <c r="L3479" s="21"/>
      <c r="M3479" s="21"/>
    </row>
    <row r="3480" spans="12:13">
      <c r="L3480" s="21"/>
      <c r="M3480" s="21"/>
    </row>
    <row r="3481" spans="12:13">
      <c r="L3481" s="21"/>
      <c r="M3481" s="21"/>
    </row>
    <row r="3482" spans="12:13">
      <c r="L3482" s="21"/>
      <c r="M3482" s="21"/>
    </row>
    <row r="3483" spans="12:13">
      <c r="L3483" s="21"/>
      <c r="M3483" s="21"/>
    </row>
    <row r="3484" spans="12:13">
      <c r="L3484" s="21"/>
      <c r="M3484" s="21"/>
    </row>
    <row r="3485" spans="12:13">
      <c r="L3485" s="21"/>
      <c r="M3485" s="21"/>
    </row>
    <row r="3486" spans="12:13">
      <c r="L3486" s="21"/>
      <c r="M3486" s="21"/>
    </row>
    <row r="3487" spans="12:13">
      <c r="L3487" s="21"/>
      <c r="M3487" s="21"/>
    </row>
    <row r="3488" spans="12:13">
      <c r="L3488" s="21"/>
      <c r="M3488" s="21"/>
    </row>
    <row r="3489" spans="12:13">
      <c r="L3489" s="21"/>
      <c r="M3489" s="21"/>
    </row>
    <row r="3490" spans="12:13">
      <c r="L3490" s="21"/>
      <c r="M3490" s="21"/>
    </row>
    <row r="3491" spans="12:13">
      <c r="L3491" s="21"/>
      <c r="M3491" s="21"/>
    </row>
    <row r="3492" spans="12:13">
      <c r="L3492" s="21"/>
      <c r="M3492" s="21"/>
    </row>
    <row r="3493" spans="12:13">
      <c r="L3493" s="21"/>
      <c r="M3493" s="21"/>
    </row>
    <row r="3494" spans="12:13">
      <c r="L3494" s="21"/>
      <c r="M3494" s="21"/>
    </row>
    <row r="3495" spans="12:13">
      <c r="L3495" s="21"/>
      <c r="M3495" s="21"/>
    </row>
    <row r="3496" spans="12:13">
      <c r="L3496" s="21"/>
      <c r="M3496" s="21"/>
    </row>
    <row r="3497" spans="12:13">
      <c r="L3497" s="21"/>
      <c r="M3497" s="21"/>
    </row>
    <row r="3498" spans="12:13">
      <c r="L3498" s="21"/>
      <c r="M3498" s="21"/>
    </row>
    <row r="3499" spans="12:13">
      <c r="L3499" s="21"/>
      <c r="M3499" s="21"/>
    </row>
    <row r="3500" spans="12:13">
      <c r="L3500" s="21"/>
      <c r="M3500" s="21"/>
    </row>
    <row r="3501" spans="12:13">
      <c r="L3501" s="21"/>
      <c r="M3501" s="21"/>
    </row>
    <row r="3502" spans="12:13">
      <c r="L3502" s="21"/>
      <c r="M3502" s="21"/>
    </row>
    <row r="3503" spans="12:13">
      <c r="L3503" s="21"/>
      <c r="M3503" s="21"/>
    </row>
    <row r="3504" spans="12:13">
      <c r="L3504" s="21"/>
      <c r="M3504" s="21"/>
    </row>
    <row r="3505" spans="12:13">
      <c r="L3505" s="21"/>
      <c r="M3505" s="21"/>
    </row>
    <row r="3506" spans="12:13">
      <c r="L3506" s="21"/>
      <c r="M3506" s="21"/>
    </row>
    <row r="3507" spans="12:13">
      <c r="L3507" s="21"/>
      <c r="M3507" s="21"/>
    </row>
    <row r="3508" spans="12:13">
      <c r="L3508" s="21"/>
      <c r="M3508" s="21"/>
    </row>
    <row r="3509" spans="12:13">
      <c r="L3509" s="21"/>
      <c r="M3509" s="21"/>
    </row>
    <row r="3510" spans="12:13">
      <c r="L3510" s="21"/>
      <c r="M3510" s="21"/>
    </row>
    <row r="3511" spans="12:13">
      <c r="L3511" s="21"/>
      <c r="M3511" s="21"/>
    </row>
    <row r="3512" spans="12:13">
      <c r="L3512" s="21"/>
      <c r="M3512" s="21"/>
    </row>
    <row r="3513" spans="12:13">
      <c r="L3513" s="21"/>
      <c r="M3513" s="21"/>
    </row>
    <row r="3514" spans="12:13">
      <c r="L3514" s="21"/>
      <c r="M3514" s="21"/>
    </row>
    <row r="3515" spans="12:13">
      <c r="L3515" s="21"/>
      <c r="M3515" s="21"/>
    </row>
    <row r="3516" spans="12:13">
      <c r="L3516" s="21"/>
      <c r="M3516" s="21"/>
    </row>
    <row r="3517" spans="12:13">
      <c r="L3517" s="21"/>
      <c r="M3517" s="21"/>
    </row>
    <row r="3518" spans="12:13">
      <c r="L3518" s="21"/>
      <c r="M3518" s="21"/>
    </row>
    <row r="3519" spans="12:13">
      <c r="L3519" s="21"/>
      <c r="M3519" s="21"/>
    </row>
    <row r="3520" spans="12:13">
      <c r="L3520" s="21"/>
      <c r="M3520" s="21"/>
    </row>
    <row r="3521" spans="12:13">
      <c r="L3521" s="21"/>
      <c r="M3521" s="21"/>
    </row>
    <row r="3522" spans="12:13">
      <c r="L3522" s="21"/>
      <c r="M3522" s="21"/>
    </row>
    <row r="3523" spans="12:13">
      <c r="L3523" s="21"/>
      <c r="M3523" s="21"/>
    </row>
    <row r="3524" spans="12:13">
      <c r="L3524" s="21"/>
      <c r="M3524" s="21"/>
    </row>
    <row r="3525" spans="12:13">
      <c r="L3525" s="21"/>
      <c r="M3525" s="21"/>
    </row>
    <row r="3526" spans="12:13">
      <c r="L3526" s="21"/>
      <c r="M3526" s="21"/>
    </row>
    <row r="3527" spans="12:13">
      <c r="L3527" s="21"/>
      <c r="M3527" s="21"/>
    </row>
    <row r="3528" spans="12:13">
      <c r="L3528" s="21"/>
      <c r="M3528" s="21"/>
    </row>
    <row r="3529" spans="12:13">
      <c r="L3529" s="21"/>
      <c r="M3529" s="21"/>
    </row>
    <row r="3530" spans="12:13">
      <c r="L3530" s="21"/>
      <c r="M3530" s="21"/>
    </row>
    <row r="3531" spans="12:13">
      <c r="L3531" s="21"/>
      <c r="M3531" s="21"/>
    </row>
    <row r="3532" spans="12:13">
      <c r="L3532" s="21"/>
      <c r="M3532" s="21"/>
    </row>
    <row r="3533" spans="12:13">
      <c r="L3533" s="21"/>
      <c r="M3533" s="21"/>
    </row>
    <row r="3534" spans="12:13">
      <c r="L3534" s="21"/>
      <c r="M3534" s="21"/>
    </row>
    <row r="3535" spans="12:13">
      <c r="L3535" s="21"/>
      <c r="M3535" s="21"/>
    </row>
    <row r="3536" spans="12:13">
      <c r="L3536" s="21"/>
      <c r="M3536" s="21"/>
    </row>
    <row r="3537" spans="12:13">
      <c r="L3537" s="21"/>
      <c r="M3537" s="21"/>
    </row>
    <row r="3538" spans="12:13">
      <c r="L3538" s="21"/>
      <c r="M3538" s="21"/>
    </row>
    <row r="3539" spans="12:13">
      <c r="L3539" s="21"/>
      <c r="M3539" s="21"/>
    </row>
    <row r="3540" spans="12:13">
      <c r="L3540" s="21"/>
      <c r="M3540" s="21"/>
    </row>
    <row r="3541" spans="12:13">
      <c r="L3541" s="21"/>
      <c r="M3541" s="21"/>
    </row>
    <row r="3542" spans="12:13">
      <c r="L3542" s="21"/>
      <c r="M3542" s="21"/>
    </row>
    <row r="3543" spans="12:13">
      <c r="L3543" s="21"/>
      <c r="M3543" s="21"/>
    </row>
    <row r="3544" spans="12:13">
      <c r="L3544" s="21"/>
      <c r="M3544" s="21"/>
    </row>
    <row r="3545" spans="12:13">
      <c r="L3545" s="21"/>
      <c r="M3545" s="21"/>
    </row>
    <row r="3546" spans="12:13">
      <c r="L3546" s="21"/>
      <c r="M3546" s="21"/>
    </row>
    <row r="3547" spans="12:13">
      <c r="L3547" s="21"/>
      <c r="M3547" s="21"/>
    </row>
    <row r="3548" spans="12:13">
      <c r="L3548" s="21"/>
      <c r="M3548" s="21"/>
    </row>
    <row r="3549" spans="12:13">
      <c r="L3549" s="21"/>
      <c r="M3549" s="21"/>
    </row>
    <row r="3550" spans="12:13">
      <c r="L3550" s="21"/>
      <c r="M3550" s="21"/>
    </row>
    <row r="3551" spans="12:13">
      <c r="L3551" s="21"/>
      <c r="M3551" s="21"/>
    </row>
    <row r="3552" spans="12:13">
      <c r="L3552" s="21"/>
      <c r="M3552" s="21"/>
    </row>
    <row r="3553" spans="12:13">
      <c r="L3553" s="21"/>
      <c r="M3553" s="21"/>
    </row>
    <row r="3554" spans="12:13">
      <c r="L3554" s="21"/>
      <c r="M3554" s="21"/>
    </row>
    <row r="3555" spans="12:13">
      <c r="L3555" s="21"/>
      <c r="M3555" s="21"/>
    </row>
    <row r="3556" spans="12:13">
      <c r="L3556" s="21"/>
      <c r="M3556" s="21"/>
    </row>
    <row r="3557" spans="12:13">
      <c r="L3557" s="21"/>
      <c r="M3557" s="21"/>
    </row>
    <row r="3558" spans="12:13">
      <c r="L3558" s="21"/>
      <c r="M3558" s="21"/>
    </row>
    <row r="3559" spans="12:13">
      <c r="L3559" s="21"/>
      <c r="M3559" s="21"/>
    </row>
    <row r="3560" spans="12:13">
      <c r="L3560" s="21"/>
      <c r="M3560" s="21"/>
    </row>
    <row r="3561" spans="12:13">
      <c r="L3561" s="21"/>
      <c r="M3561" s="21"/>
    </row>
    <row r="3562" spans="12:13">
      <c r="L3562" s="21"/>
      <c r="M3562" s="21"/>
    </row>
    <row r="3563" spans="12:13">
      <c r="L3563" s="21"/>
      <c r="M3563" s="21"/>
    </row>
    <row r="3564" spans="12:13">
      <c r="L3564" s="21"/>
      <c r="M3564" s="21"/>
    </row>
    <row r="3565" spans="12:13">
      <c r="L3565" s="21"/>
      <c r="M3565" s="21"/>
    </row>
    <row r="3566" spans="12:13">
      <c r="L3566" s="21"/>
      <c r="M3566" s="21"/>
    </row>
    <row r="3567" spans="12:13">
      <c r="L3567" s="21"/>
      <c r="M3567" s="21"/>
    </row>
    <row r="3568" spans="12:13">
      <c r="L3568" s="21"/>
      <c r="M3568" s="21"/>
    </row>
    <row r="3569" spans="12:13">
      <c r="L3569" s="21"/>
      <c r="M3569" s="21"/>
    </row>
    <row r="3570" spans="12:13">
      <c r="L3570" s="21"/>
      <c r="M3570" s="21"/>
    </row>
    <row r="3571" spans="12:13">
      <c r="L3571" s="21"/>
      <c r="M3571" s="21"/>
    </row>
    <row r="3572" spans="12:13">
      <c r="L3572" s="21"/>
      <c r="M3572" s="21"/>
    </row>
    <row r="3573" spans="12:13">
      <c r="L3573" s="21"/>
      <c r="M3573" s="21"/>
    </row>
    <row r="3574" spans="12:13">
      <c r="L3574" s="21"/>
      <c r="M3574" s="21"/>
    </row>
    <row r="3575" spans="12:13">
      <c r="L3575" s="21"/>
      <c r="M3575" s="21"/>
    </row>
    <row r="3576" spans="12:13">
      <c r="L3576" s="21"/>
      <c r="M3576" s="21"/>
    </row>
    <row r="3577" spans="12:13">
      <c r="L3577" s="21"/>
      <c r="M3577" s="21"/>
    </row>
    <row r="3578" spans="12:13">
      <c r="L3578" s="21"/>
      <c r="M3578" s="21"/>
    </row>
    <row r="3579" spans="12:13">
      <c r="L3579" s="21"/>
      <c r="M3579" s="21"/>
    </row>
    <row r="3580" spans="12:13">
      <c r="L3580" s="21"/>
      <c r="M3580" s="21"/>
    </row>
    <row r="3581" spans="12:13">
      <c r="L3581" s="21"/>
      <c r="M3581" s="21"/>
    </row>
    <row r="3582" spans="12:13">
      <c r="L3582" s="21"/>
      <c r="M3582" s="21"/>
    </row>
    <row r="3583" spans="12:13">
      <c r="L3583" s="21"/>
      <c r="M3583" s="21"/>
    </row>
    <row r="3584" spans="12:13">
      <c r="L3584" s="21"/>
      <c r="M3584" s="21"/>
    </row>
    <row r="3585" spans="12:13">
      <c r="L3585" s="21"/>
      <c r="M3585" s="21"/>
    </row>
    <row r="3586" spans="12:13">
      <c r="L3586" s="21"/>
      <c r="M3586" s="21"/>
    </row>
    <row r="3587" spans="12:13">
      <c r="L3587" s="21"/>
      <c r="M3587" s="21"/>
    </row>
    <row r="3588" spans="12:13">
      <c r="L3588" s="21"/>
      <c r="M3588" s="21"/>
    </row>
    <row r="3589" spans="12:13">
      <c r="L3589" s="21"/>
      <c r="M3589" s="21"/>
    </row>
    <row r="3590" spans="12:13">
      <c r="L3590" s="21"/>
      <c r="M3590" s="21"/>
    </row>
    <row r="3591" spans="12:13">
      <c r="L3591" s="21"/>
      <c r="M3591" s="21"/>
    </row>
    <row r="3592" spans="12:13">
      <c r="L3592" s="21"/>
      <c r="M3592" s="21"/>
    </row>
    <row r="3593" spans="12:13">
      <c r="L3593" s="21"/>
      <c r="M3593" s="21"/>
    </row>
    <row r="3594" spans="12:13">
      <c r="L3594" s="21"/>
      <c r="M3594" s="21"/>
    </row>
    <row r="3595" spans="12:13">
      <c r="L3595" s="21"/>
      <c r="M3595" s="21"/>
    </row>
    <row r="3596" spans="12:13">
      <c r="L3596" s="21"/>
      <c r="M3596" s="21"/>
    </row>
    <row r="3597" spans="12:13">
      <c r="L3597" s="21"/>
      <c r="M3597" s="21"/>
    </row>
    <row r="3598" spans="12:13">
      <c r="L3598" s="21"/>
      <c r="M3598" s="21"/>
    </row>
    <row r="3599" spans="12:13">
      <c r="L3599" s="21"/>
      <c r="M3599" s="21"/>
    </row>
    <row r="3600" spans="12:13">
      <c r="L3600" s="21"/>
      <c r="M3600" s="21"/>
    </row>
    <row r="3601" spans="12:13">
      <c r="L3601" s="21"/>
      <c r="M3601" s="21"/>
    </row>
    <row r="3602" spans="12:13">
      <c r="L3602" s="21"/>
      <c r="M3602" s="21"/>
    </row>
    <row r="3603" spans="12:13">
      <c r="L3603" s="21"/>
      <c r="M3603" s="21"/>
    </row>
    <row r="3604" spans="12:13">
      <c r="L3604" s="21"/>
      <c r="M3604" s="21"/>
    </row>
    <row r="3605" spans="12:13">
      <c r="L3605" s="21"/>
      <c r="M3605" s="21"/>
    </row>
    <row r="3606" spans="12:13">
      <c r="L3606" s="21"/>
      <c r="M3606" s="21"/>
    </row>
    <row r="3607" spans="12:13">
      <c r="L3607" s="21"/>
      <c r="M3607" s="21"/>
    </row>
    <row r="3608" spans="12:13">
      <c r="L3608" s="21"/>
      <c r="M3608" s="21"/>
    </row>
    <row r="3609" spans="12:13">
      <c r="L3609" s="21"/>
      <c r="M3609" s="21"/>
    </row>
    <row r="3610" spans="12:13">
      <c r="L3610" s="21"/>
      <c r="M3610" s="21"/>
    </row>
    <row r="3611" spans="12:13">
      <c r="L3611" s="21"/>
      <c r="M3611" s="21"/>
    </row>
    <row r="3612" spans="12:13">
      <c r="L3612" s="21"/>
      <c r="M3612" s="21"/>
    </row>
    <row r="3613" spans="12:13">
      <c r="L3613" s="21"/>
      <c r="M3613" s="21"/>
    </row>
    <row r="3614" spans="12:13">
      <c r="L3614" s="21"/>
      <c r="M3614" s="21"/>
    </row>
    <row r="3615" spans="12:13">
      <c r="L3615" s="21"/>
      <c r="M3615" s="21"/>
    </row>
    <row r="3616" spans="12:13">
      <c r="L3616" s="21"/>
      <c r="M3616" s="21"/>
    </row>
    <row r="3617" spans="12:13">
      <c r="L3617" s="21"/>
      <c r="M3617" s="21"/>
    </row>
    <row r="3618" spans="12:13">
      <c r="L3618" s="21"/>
      <c r="M3618" s="21"/>
    </row>
    <row r="3619" spans="12:13">
      <c r="L3619" s="21"/>
      <c r="M3619" s="21"/>
    </row>
    <row r="3620" spans="12:13">
      <c r="L3620" s="21"/>
      <c r="M3620" s="21"/>
    </row>
    <row r="3621" spans="12:13">
      <c r="L3621" s="21"/>
      <c r="M3621" s="21"/>
    </row>
    <row r="3622" spans="12:13">
      <c r="L3622" s="21"/>
      <c r="M3622" s="21"/>
    </row>
    <row r="3623" spans="12:13">
      <c r="L3623" s="21"/>
      <c r="M3623" s="21"/>
    </row>
    <row r="3624" spans="12:13">
      <c r="L3624" s="21"/>
      <c r="M3624" s="21"/>
    </row>
    <row r="3625" spans="12:13">
      <c r="L3625" s="21"/>
      <c r="M3625" s="21"/>
    </row>
    <row r="3626" spans="12:13">
      <c r="L3626" s="21"/>
      <c r="M3626" s="21"/>
    </row>
    <row r="3627" spans="12:13">
      <c r="L3627" s="21"/>
      <c r="M3627" s="21"/>
    </row>
    <row r="3628" spans="12:13">
      <c r="L3628" s="21"/>
      <c r="M3628" s="21"/>
    </row>
    <row r="3629" spans="12:13">
      <c r="L3629" s="21"/>
      <c r="M3629" s="21"/>
    </row>
    <row r="3630" spans="12:13">
      <c r="L3630" s="21"/>
      <c r="M3630" s="21"/>
    </row>
    <row r="3631" spans="12:13">
      <c r="L3631" s="21"/>
      <c r="M3631" s="21"/>
    </row>
    <row r="3632" spans="12:13">
      <c r="L3632" s="21"/>
      <c r="M3632" s="21"/>
    </row>
    <row r="3633" spans="12:13">
      <c r="L3633" s="21"/>
      <c r="M3633" s="21"/>
    </row>
    <row r="3634" spans="12:13">
      <c r="L3634" s="21"/>
      <c r="M3634" s="21"/>
    </row>
    <row r="3635" spans="12:13">
      <c r="L3635" s="21"/>
      <c r="M3635" s="21"/>
    </row>
    <row r="3636" spans="12:13">
      <c r="L3636" s="21"/>
      <c r="M3636" s="21"/>
    </row>
    <row r="3637" spans="12:13">
      <c r="L3637" s="21"/>
      <c r="M3637" s="21"/>
    </row>
    <row r="3638" spans="12:13">
      <c r="L3638" s="21"/>
      <c r="M3638" s="21"/>
    </row>
    <row r="3639" spans="12:13">
      <c r="L3639" s="21"/>
      <c r="M3639" s="21"/>
    </row>
    <row r="3640" spans="12:13">
      <c r="L3640" s="21"/>
      <c r="M3640" s="21"/>
    </row>
    <row r="3641" spans="12:13">
      <c r="L3641" s="21"/>
      <c r="M3641" s="21"/>
    </row>
    <row r="3642" spans="12:13">
      <c r="L3642" s="21"/>
      <c r="M3642" s="21"/>
    </row>
    <row r="3643" spans="12:13">
      <c r="L3643" s="21"/>
      <c r="M3643" s="21"/>
    </row>
    <row r="3644" spans="12:13">
      <c r="L3644" s="21"/>
      <c r="M3644" s="21"/>
    </row>
    <row r="3645" spans="12:13">
      <c r="L3645" s="21"/>
      <c r="M3645" s="21"/>
    </row>
    <row r="3646" spans="12:13">
      <c r="L3646" s="21"/>
      <c r="M3646" s="21"/>
    </row>
    <row r="3647" spans="12:13">
      <c r="L3647" s="21"/>
      <c r="M3647" s="21"/>
    </row>
    <row r="3648" spans="12:13">
      <c r="L3648" s="21"/>
      <c r="M3648" s="21"/>
    </row>
    <row r="3649" spans="12:13">
      <c r="L3649" s="21"/>
      <c r="M3649" s="21"/>
    </row>
    <row r="3650" spans="12:13">
      <c r="L3650" s="21"/>
      <c r="M3650" s="21"/>
    </row>
    <row r="3651" spans="12:13">
      <c r="L3651" s="21"/>
      <c r="M3651" s="21"/>
    </row>
    <row r="3652" spans="12:13">
      <c r="L3652" s="21"/>
      <c r="M3652" s="21"/>
    </row>
    <row r="3653" spans="12:13">
      <c r="L3653" s="21"/>
      <c r="M3653" s="21"/>
    </row>
    <row r="3654" spans="12:13">
      <c r="L3654" s="21"/>
      <c r="M3654" s="21"/>
    </row>
    <row r="3655" spans="12:13">
      <c r="L3655" s="21"/>
      <c r="M3655" s="21"/>
    </row>
    <row r="3656" spans="12:13">
      <c r="L3656" s="21"/>
      <c r="M3656" s="21"/>
    </row>
    <row r="3657" spans="12:13">
      <c r="L3657" s="21"/>
      <c r="M3657" s="21"/>
    </row>
    <row r="3658" spans="12:13">
      <c r="L3658" s="21"/>
      <c r="M3658" s="21"/>
    </row>
    <row r="3659" spans="12:13">
      <c r="L3659" s="21"/>
      <c r="M3659" s="21"/>
    </row>
    <row r="3660" spans="12:13">
      <c r="L3660" s="21"/>
      <c r="M3660" s="21"/>
    </row>
    <row r="3661" spans="12:13">
      <c r="L3661" s="21"/>
      <c r="M3661" s="21"/>
    </row>
    <row r="3662" spans="12:13">
      <c r="L3662" s="21"/>
      <c r="M3662" s="21"/>
    </row>
    <row r="3663" spans="12:13">
      <c r="L3663" s="21"/>
      <c r="M3663" s="21"/>
    </row>
    <row r="3664" spans="12:13">
      <c r="L3664" s="21"/>
      <c r="M3664" s="21"/>
    </row>
    <row r="3665" spans="12:13">
      <c r="L3665" s="21"/>
      <c r="M3665" s="21"/>
    </row>
    <row r="3666" spans="12:13">
      <c r="L3666" s="21"/>
      <c r="M3666" s="21"/>
    </row>
    <row r="3667" spans="12:13">
      <c r="L3667" s="21"/>
      <c r="M3667" s="21"/>
    </row>
    <row r="3668" spans="12:13">
      <c r="L3668" s="21"/>
      <c r="M3668" s="21"/>
    </row>
    <row r="3669" spans="12:13">
      <c r="L3669" s="21"/>
      <c r="M3669" s="21"/>
    </row>
    <row r="3670" spans="12:13">
      <c r="L3670" s="21"/>
      <c r="M3670" s="21"/>
    </row>
    <row r="3671" spans="12:13">
      <c r="L3671" s="21"/>
      <c r="M3671" s="21"/>
    </row>
    <row r="3672" spans="12:13">
      <c r="L3672" s="21"/>
      <c r="M3672" s="21"/>
    </row>
    <row r="3673" spans="12:13">
      <c r="L3673" s="21"/>
      <c r="M3673" s="21"/>
    </row>
    <row r="3674" spans="12:13">
      <c r="L3674" s="21"/>
      <c r="M3674" s="21"/>
    </row>
    <row r="3675" spans="12:13">
      <c r="L3675" s="21"/>
      <c r="M3675" s="21"/>
    </row>
    <row r="3676" spans="12:13">
      <c r="L3676" s="21"/>
      <c r="M3676" s="21"/>
    </row>
    <row r="3677" spans="12:13">
      <c r="L3677" s="21"/>
      <c r="M3677" s="21"/>
    </row>
    <row r="3678" spans="12:13">
      <c r="L3678" s="21"/>
      <c r="M3678" s="21"/>
    </row>
    <row r="3679" spans="12:13">
      <c r="L3679" s="21"/>
      <c r="M3679" s="21"/>
    </row>
    <row r="3680" spans="12:13">
      <c r="L3680" s="21"/>
      <c r="M3680" s="21"/>
    </row>
    <row r="3681" spans="12:13">
      <c r="L3681" s="21"/>
      <c r="M3681" s="21"/>
    </row>
    <row r="3682" spans="12:13">
      <c r="L3682" s="21"/>
      <c r="M3682" s="21"/>
    </row>
    <row r="3683" spans="12:13">
      <c r="L3683" s="21"/>
      <c r="M3683" s="21"/>
    </row>
    <row r="3684" spans="12:13">
      <c r="L3684" s="21"/>
      <c r="M3684" s="21"/>
    </row>
    <row r="3685" spans="12:13">
      <c r="L3685" s="21"/>
      <c r="M3685" s="21"/>
    </row>
    <row r="3686" spans="12:13">
      <c r="L3686" s="21"/>
      <c r="M3686" s="21"/>
    </row>
    <row r="3687" spans="12:13">
      <c r="L3687" s="21"/>
      <c r="M3687" s="21"/>
    </row>
    <row r="3688" spans="12:13">
      <c r="L3688" s="21"/>
      <c r="M3688" s="21"/>
    </row>
    <row r="3689" spans="12:13">
      <c r="L3689" s="21"/>
      <c r="M3689" s="21"/>
    </row>
    <row r="3690" spans="12:13">
      <c r="L3690" s="21"/>
      <c r="M3690" s="21"/>
    </row>
    <row r="3691" spans="12:13">
      <c r="L3691" s="21"/>
      <c r="M3691" s="21"/>
    </row>
    <row r="3692" spans="12:13">
      <c r="L3692" s="21"/>
      <c r="M3692" s="21"/>
    </row>
    <row r="3693" spans="12:13">
      <c r="L3693" s="21"/>
      <c r="M3693" s="21"/>
    </row>
    <row r="3694" spans="12:13">
      <c r="L3694" s="21"/>
      <c r="M3694" s="21"/>
    </row>
    <row r="3695" spans="12:13">
      <c r="L3695" s="21"/>
      <c r="M3695" s="21"/>
    </row>
    <row r="3696" spans="12:13">
      <c r="L3696" s="21"/>
      <c r="M3696" s="21"/>
    </row>
    <row r="3697" spans="12:13">
      <c r="L3697" s="21"/>
      <c r="M3697" s="21"/>
    </row>
    <row r="3698" spans="12:13">
      <c r="L3698" s="21"/>
      <c r="M3698" s="21"/>
    </row>
    <row r="3699" spans="12:13">
      <c r="L3699" s="21"/>
      <c r="M3699" s="21"/>
    </row>
    <row r="3700" spans="12:13">
      <c r="L3700" s="21"/>
      <c r="M3700" s="21"/>
    </row>
    <row r="3701" spans="12:13">
      <c r="L3701" s="21"/>
      <c r="M3701" s="21"/>
    </row>
    <row r="3702" spans="12:13">
      <c r="L3702" s="21"/>
      <c r="M3702" s="21"/>
    </row>
    <row r="3703" spans="12:13">
      <c r="L3703" s="21"/>
      <c r="M3703" s="21"/>
    </row>
    <row r="3704" spans="12:13">
      <c r="L3704" s="21"/>
      <c r="M3704" s="21"/>
    </row>
    <row r="3705" spans="12:13">
      <c r="L3705" s="21"/>
      <c r="M3705" s="21"/>
    </row>
    <row r="3706" spans="12:13">
      <c r="L3706" s="21"/>
      <c r="M3706" s="21"/>
    </row>
    <row r="3707" spans="12:13">
      <c r="L3707" s="21"/>
      <c r="M3707" s="21"/>
    </row>
    <row r="3708" spans="12:13">
      <c r="L3708" s="21"/>
      <c r="M3708" s="21"/>
    </row>
    <row r="3709" spans="12:13">
      <c r="L3709" s="21"/>
      <c r="M3709" s="21"/>
    </row>
    <row r="3710" spans="12:13">
      <c r="L3710" s="21"/>
      <c r="M3710" s="21"/>
    </row>
    <row r="3711" spans="12:13">
      <c r="L3711" s="21"/>
      <c r="M3711" s="21"/>
    </row>
    <row r="3712" spans="12:13">
      <c r="L3712" s="21"/>
      <c r="M3712" s="21"/>
    </row>
    <row r="3713" spans="12:13">
      <c r="L3713" s="21"/>
      <c r="M3713" s="21"/>
    </row>
    <row r="3714" spans="12:13">
      <c r="L3714" s="21"/>
      <c r="M3714" s="21"/>
    </row>
    <row r="3715" spans="12:13">
      <c r="L3715" s="21"/>
      <c r="M3715" s="21"/>
    </row>
    <row r="3716" spans="12:13">
      <c r="L3716" s="21"/>
      <c r="M3716" s="21"/>
    </row>
    <row r="3717" spans="12:13">
      <c r="L3717" s="21"/>
      <c r="M3717" s="21"/>
    </row>
    <row r="3718" spans="12:13">
      <c r="L3718" s="21"/>
      <c r="M3718" s="21"/>
    </row>
    <row r="3719" spans="12:13">
      <c r="L3719" s="21"/>
      <c r="M3719" s="21"/>
    </row>
    <row r="3720" spans="12:13">
      <c r="L3720" s="21"/>
      <c r="M3720" s="21"/>
    </row>
    <row r="3721" spans="12:13">
      <c r="L3721" s="21"/>
      <c r="M3721" s="21"/>
    </row>
    <row r="3722" spans="12:13">
      <c r="L3722" s="21"/>
      <c r="M3722" s="21"/>
    </row>
    <row r="3723" spans="12:13">
      <c r="L3723" s="21"/>
      <c r="M3723" s="21"/>
    </row>
    <row r="3724" spans="12:13">
      <c r="L3724" s="21"/>
      <c r="M3724" s="21"/>
    </row>
    <row r="3725" spans="12:13">
      <c r="L3725" s="21"/>
      <c r="M3725" s="21"/>
    </row>
    <row r="3726" spans="12:13">
      <c r="L3726" s="21"/>
      <c r="M3726" s="21"/>
    </row>
    <row r="3727" spans="12:13">
      <c r="L3727" s="21"/>
      <c r="M3727" s="21"/>
    </row>
    <row r="3728" spans="12:13">
      <c r="L3728" s="21"/>
      <c r="M3728" s="21"/>
    </row>
    <row r="3729" spans="12:13">
      <c r="L3729" s="21"/>
      <c r="M3729" s="21"/>
    </row>
    <row r="3730" spans="12:13">
      <c r="L3730" s="21"/>
      <c r="M3730" s="21"/>
    </row>
    <row r="3731" spans="12:13">
      <c r="L3731" s="21"/>
      <c r="M3731" s="21"/>
    </row>
    <row r="3732" spans="12:13">
      <c r="L3732" s="21"/>
      <c r="M3732" s="21"/>
    </row>
    <row r="3733" spans="12:13">
      <c r="L3733" s="21"/>
      <c r="M3733" s="21"/>
    </row>
    <row r="3734" spans="12:13">
      <c r="L3734" s="21"/>
      <c r="M3734" s="21"/>
    </row>
    <row r="3735" spans="12:13">
      <c r="L3735" s="21"/>
      <c r="M3735" s="21"/>
    </row>
    <row r="3736" spans="12:13">
      <c r="L3736" s="21"/>
      <c r="M3736" s="21"/>
    </row>
    <row r="3737" spans="12:13">
      <c r="L3737" s="21"/>
      <c r="M3737" s="21"/>
    </row>
    <row r="3738" spans="12:13">
      <c r="L3738" s="21"/>
      <c r="M3738" s="21"/>
    </row>
    <row r="3739" spans="12:13">
      <c r="L3739" s="21"/>
      <c r="M3739" s="21"/>
    </row>
    <row r="3740" spans="12:13">
      <c r="L3740" s="21"/>
      <c r="M3740" s="21"/>
    </row>
    <row r="3741" spans="12:13">
      <c r="L3741" s="21"/>
      <c r="M3741" s="21"/>
    </row>
    <row r="3742" spans="12:13">
      <c r="L3742" s="21"/>
      <c r="M3742" s="21"/>
    </row>
    <row r="3743" spans="12:13">
      <c r="L3743" s="21"/>
      <c r="M3743" s="21"/>
    </row>
    <row r="3744" spans="12:13">
      <c r="L3744" s="21"/>
      <c r="M3744" s="21"/>
    </row>
    <row r="3745" spans="12:13">
      <c r="L3745" s="21"/>
      <c r="M3745" s="21"/>
    </row>
    <row r="3746" spans="12:13">
      <c r="L3746" s="21"/>
      <c r="M3746" s="21"/>
    </row>
    <row r="3747" spans="12:13">
      <c r="L3747" s="21"/>
      <c r="M3747" s="21"/>
    </row>
    <row r="3748" spans="12:13">
      <c r="L3748" s="21"/>
      <c r="M3748" s="21"/>
    </row>
    <row r="3749" spans="12:13">
      <c r="L3749" s="21"/>
      <c r="M3749" s="21"/>
    </row>
    <row r="3750" spans="12:13">
      <c r="L3750" s="21"/>
      <c r="M3750" s="21"/>
    </row>
    <row r="3751" spans="12:13">
      <c r="L3751" s="21"/>
      <c r="M3751" s="21"/>
    </row>
    <row r="3752" spans="12:13">
      <c r="L3752" s="21"/>
      <c r="M3752" s="21"/>
    </row>
    <row r="3753" spans="12:13">
      <c r="L3753" s="21"/>
      <c r="M3753" s="21"/>
    </row>
    <row r="3754" spans="12:13">
      <c r="L3754" s="21"/>
      <c r="M3754" s="21"/>
    </row>
    <row r="3755" spans="12:13">
      <c r="L3755" s="21"/>
      <c r="M3755" s="21"/>
    </row>
    <row r="3756" spans="12:13">
      <c r="L3756" s="21"/>
      <c r="M3756" s="21"/>
    </row>
    <row r="3757" spans="12:13">
      <c r="L3757" s="21"/>
      <c r="M3757" s="21"/>
    </row>
    <row r="3758" spans="12:13">
      <c r="L3758" s="21"/>
      <c r="M3758" s="21"/>
    </row>
    <row r="3759" spans="12:13">
      <c r="L3759" s="21"/>
      <c r="M3759" s="21"/>
    </row>
    <row r="3760" spans="12:13">
      <c r="L3760" s="21"/>
      <c r="M3760" s="21"/>
    </row>
    <row r="3761" spans="12:13">
      <c r="L3761" s="21"/>
      <c r="M3761" s="21"/>
    </row>
    <row r="3762" spans="12:13">
      <c r="L3762" s="21"/>
      <c r="M3762" s="21"/>
    </row>
    <row r="3763" spans="12:13">
      <c r="L3763" s="21"/>
      <c r="M3763" s="21"/>
    </row>
    <row r="3764" spans="12:13">
      <c r="L3764" s="21"/>
      <c r="M3764" s="21"/>
    </row>
    <row r="3765" spans="12:13">
      <c r="L3765" s="21"/>
      <c r="M3765" s="21"/>
    </row>
    <row r="3766" spans="12:13">
      <c r="L3766" s="21"/>
      <c r="M3766" s="21"/>
    </row>
    <row r="3767" spans="12:13">
      <c r="L3767" s="21"/>
      <c r="M3767" s="21"/>
    </row>
    <row r="3768" spans="12:13">
      <c r="L3768" s="21"/>
      <c r="M3768" s="21"/>
    </row>
    <row r="3769" spans="12:13">
      <c r="L3769" s="21"/>
      <c r="M3769" s="21"/>
    </row>
    <row r="3770" spans="12:13">
      <c r="L3770" s="21"/>
      <c r="M3770" s="21"/>
    </row>
    <row r="3771" spans="12:13">
      <c r="L3771" s="21"/>
      <c r="M3771" s="21"/>
    </row>
    <row r="3772" spans="12:13">
      <c r="L3772" s="21"/>
      <c r="M3772" s="21"/>
    </row>
    <row r="3773" spans="12:13">
      <c r="L3773" s="21"/>
      <c r="M3773" s="21"/>
    </row>
    <row r="3774" spans="12:13">
      <c r="L3774" s="21"/>
      <c r="M3774" s="21"/>
    </row>
    <row r="3775" spans="12:13">
      <c r="L3775" s="21"/>
      <c r="M3775" s="21"/>
    </row>
    <row r="3776" spans="12:13">
      <c r="L3776" s="21"/>
      <c r="M3776" s="21"/>
    </row>
    <row r="3777" spans="12:13">
      <c r="L3777" s="21"/>
      <c r="M3777" s="21"/>
    </row>
    <row r="3778" spans="12:13">
      <c r="L3778" s="21"/>
      <c r="M3778" s="21"/>
    </row>
    <row r="3779" spans="12:13">
      <c r="L3779" s="21"/>
      <c r="M3779" s="21"/>
    </row>
    <row r="3780" spans="12:13">
      <c r="L3780" s="21"/>
      <c r="M3780" s="21"/>
    </row>
    <row r="3781" spans="12:13">
      <c r="L3781" s="21"/>
      <c r="M3781" s="21"/>
    </row>
    <row r="3782" spans="12:13">
      <c r="L3782" s="21"/>
      <c r="M3782" s="21"/>
    </row>
    <row r="3783" spans="12:13">
      <c r="L3783" s="21"/>
      <c r="M3783" s="21"/>
    </row>
    <row r="3784" spans="12:13">
      <c r="L3784" s="21"/>
      <c r="M3784" s="21"/>
    </row>
    <row r="3785" spans="12:13">
      <c r="L3785" s="21"/>
      <c r="M3785" s="21"/>
    </row>
    <row r="3786" spans="12:13">
      <c r="L3786" s="21"/>
      <c r="M3786" s="21"/>
    </row>
    <row r="3787" spans="12:13">
      <c r="L3787" s="21"/>
      <c r="M3787" s="21"/>
    </row>
    <row r="3788" spans="12:13">
      <c r="L3788" s="21"/>
      <c r="M3788" s="21"/>
    </row>
    <row r="3789" spans="12:13">
      <c r="L3789" s="21"/>
      <c r="M3789" s="21"/>
    </row>
    <row r="3790" spans="12:13">
      <c r="L3790" s="21"/>
      <c r="M3790" s="21"/>
    </row>
    <row r="3791" spans="12:13">
      <c r="L3791" s="21"/>
      <c r="M3791" s="21"/>
    </row>
    <row r="3792" spans="12:13">
      <c r="L3792" s="21"/>
      <c r="M3792" s="21"/>
    </row>
    <row r="3793" spans="12:13">
      <c r="L3793" s="21"/>
      <c r="M3793" s="21"/>
    </row>
    <row r="3794" spans="12:13">
      <c r="L3794" s="21"/>
      <c r="M3794" s="21"/>
    </row>
    <row r="3795" spans="12:13">
      <c r="L3795" s="21"/>
      <c r="M3795" s="21"/>
    </row>
    <row r="3796" spans="12:13">
      <c r="L3796" s="21"/>
      <c r="M3796" s="21"/>
    </row>
    <row r="3797" spans="12:13">
      <c r="L3797" s="21"/>
      <c r="M3797" s="21"/>
    </row>
    <row r="3798" spans="12:13">
      <c r="L3798" s="21"/>
      <c r="M3798" s="21"/>
    </row>
    <row r="3799" spans="12:13">
      <c r="L3799" s="21"/>
      <c r="M3799" s="21"/>
    </row>
    <row r="3800" spans="12:13">
      <c r="L3800" s="21"/>
      <c r="M3800" s="21"/>
    </row>
    <row r="3801" spans="12:13">
      <c r="L3801" s="21"/>
      <c r="M3801" s="21"/>
    </row>
    <row r="3802" spans="12:13">
      <c r="L3802" s="21"/>
      <c r="M3802" s="21"/>
    </row>
    <row r="3803" spans="12:13">
      <c r="L3803" s="21"/>
      <c r="M3803" s="21"/>
    </row>
    <row r="3804" spans="12:13">
      <c r="L3804" s="21"/>
      <c r="M3804" s="21"/>
    </row>
    <row r="3805" spans="12:13">
      <c r="L3805" s="21"/>
      <c r="M3805" s="21"/>
    </row>
    <row r="3806" spans="12:13">
      <c r="L3806" s="21"/>
      <c r="M3806" s="21"/>
    </row>
    <row r="3807" spans="12:13">
      <c r="L3807" s="21"/>
      <c r="M3807" s="21"/>
    </row>
    <row r="3808" spans="12:13">
      <c r="L3808" s="21"/>
      <c r="M3808" s="21"/>
    </row>
    <row r="3809" spans="12:13">
      <c r="L3809" s="21"/>
      <c r="M3809" s="21"/>
    </row>
    <row r="3810" spans="12:13">
      <c r="L3810" s="21"/>
      <c r="M3810" s="21"/>
    </row>
    <row r="3811" spans="12:13">
      <c r="L3811" s="21"/>
      <c r="M3811" s="21"/>
    </row>
    <row r="3812" spans="12:13">
      <c r="L3812" s="21"/>
      <c r="M3812" s="21"/>
    </row>
    <row r="3813" spans="12:13">
      <c r="L3813" s="21"/>
      <c r="M3813" s="21"/>
    </row>
    <row r="3814" spans="12:13">
      <c r="L3814" s="21"/>
      <c r="M3814" s="21"/>
    </row>
    <row r="3815" spans="12:13">
      <c r="L3815" s="21"/>
      <c r="M3815" s="21"/>
    </row>
    <row r="3816" spans="12:13">
      <c r="L3816" s="21"/>
      <c r="M3816" s="21"/>
    </row>
    <row r="3817" spans="12:13">
      <c r="L3817" s="21"/>
      <c r="M3817" s="21"/>
    </row>
    <row r="3818" spans="12:13">
      <c r="L3818" s="21"/>
      <c r="M3818" s="21"/>
    </row>
    <row r="3819" spans="12:13">
      <c r="L3819" s="21"/>
      <c r="M3819" s="21"/>
    </row>
    <row r="3820" spans="12:13">
      <c r="L3820" s="21"/>
      <c r="M3820" s="21"/>
    </row>
    <row r="3821" spans="12:13">
      <c r="L3821" s="21"/>
      <c r="M3821" s="21"/>
    </row>
    <row r="3822" spans="12:13">
      <c r="L3822" s="21"/>
      <c r="M3822" s="21"/>
    </row>
    <row r="3823" spans="12:13">
      <c r="L3823" s="21"/>
      <c r="M3823" s="21"/>
    </row>
    <row r="3824" spans="12:13">
      <c r="L3824" s="21"/>
      <c r="M3824" s="21"/>
    </row>
    <row r="3825" spans="12:13">
      <c r="L3825" s="21"/>
      <c r="M3825" s="21"/>
    </row>
    <row r="3826" spans="12:13">
      <c r="L3826" s="21"/>
      <c r="M3826" s="21"/>
    </row>
    <row r="3827" spans="12:13">
      <c r="L3827" s="21"/>
      <c r="M3827" s="21"/>
    </row>
    <row r="3828" spans="12:13">
      <c r="L3828" s="21"/>
      <c r="M3828" s="21"/>
    </row>
    <row r="3829" spans="12:13">
      <c r="L3829" s="21"/>
      <c r="M3829" s="21"/>
    </row>
    <row r="3830" spans="12:13">
      <c r="L3830" s="21"/>
      <c r="M3830" s="21"/>
    </row>
    <row r="3831" spans="12:13">
      <c r="L3831" s="21"/>
      <c r="M3831" s="21"/>
    </row>
    <row r="3832" spans="12:13">
      <c r="L3832" s="21"/>
      <c r="M3832" s="21"/>
    </row>
    <row r="3833" spans="12:13">
      <c r="L3833" s="21"/>
      <c r="M3833" s="21"/>
    </row>
    <row r="3834" spans="12:13">
      <c r="L3834" s="21"/>
      <c r="M3834" s="21"/>
    </row>
    <row r="3835" spans="12:13">
      <c r="L3835" s="21"/>
      <c r="M3835" s="21"/>
    </row>
    <row r="3836" spans="12:13">
      <c r="L3836" s="21"/>
      <c r="M3836" s="21"/>
    </row>
    <row r="3837" spans="12:13">
      <c r="L3837" s="21"/>
      <c r="M3837" s="21"/>
    </row>
    <row r="3838" spans="12:13">
      <c r="L3838" s="21"/>
      <c r="M3838" s="21"/>
    </row>
    <row r="3839" spans="12:13">
      <c r="L3839" s="21"/>
      <c r="M3839" s="21"/>
    </row>
    <row r="3840" spans="12:13">
      <c r="L3840" s="21"/>
      <c r="M3840" s="21"/>
    </row>
    <row r="3841" spans="12:13">
      <c r="L3841" s="21"/>
      <c r="M3841" s="21"/>
    </row>
    <row r="3842" spans="12:13">
      <c r="L3842" s="21"/>
      <c r="M3842" s="21"/>
    </row>
    <row r="3843" spans="12:13">
      <c r="L3843" s="21"/>
      <c r="M3843" s="21"/>
    </row>
    <row r="3844" spans="12:13">
      <c r="L3844" s="21"/>
      <c r="M3844" s="21"/>
    </row>
    <row r="3845" spans="12:13">
      <c r="L3845" s="21"/>
      <c r="M3845" s="21"/>
    </row>
    <row r="3846" spans="12:13">
      <c r="L3846" s="21"/>
      <c r="M3846" s="21"/>
    </row>
    <row r="3847" spans="12:13">
      <c r="L3847" s="21"/>
      <c r="M3847" s="21"/>
    </row>
    <row r="3848" spans="12:13">
      <c r="L3848" s="21"/>
      <c r="M3848" s="21"/>
    </row>
    <row r="3849" spans="12:13">
      <c r="L3849" s="21"/>
      <c r="M3849" s="21"/>
    </row>
    <row r="3850" spans="12:13">
      <c r="L3850" s="21"/>
      <c r="M3850" s="21"/>
    </row>
    <row r="3851" spans="12:13">
      <c r="L3851" s="21"/>
      <c r="M3851" s="21"/>
    </row>
    <row r="3852" spans="12:13">
      <c r="L3852" s="21"/>
      <c r="M3852" s="21"/>
    </row>
    <row r="3853" spans="12:13">
      <c r="L3853" s="21"/>
      <c r="M3853" s="21"/>
    </row>
    <row r="3854" spans="12:13">
      <c r="L3854" s="21"/>
      <c r="M3854" s="21"/>
    </row>
    <row r="3855" spans="12:13">
      <c r="L3855" s="21"/>
      <c r="M3855" s="21"/>
    </row>
    <row r="3856" spans="12:13">
      <c r="L3856" s="21"/>
      <c r="M3856" s="21"/>
    </row>
    <row r="3857" spans="12:13">
      <c r="L3857" s="21"/>
      <c r="M3857" s="21"/>
    </row>
    <row r="3858" spans="12:13">
      <c r="L3858" s="21"/>
      <c r="M3858" s="21"/>
    </row>
    <row r="3859" spans="12:13">
      <c r="L3859" s="21"/>
      <c r="M3859" s="21"/>
    </row>
    <row r="3860" spans="12:13">
      <c r="L3860" s="21"/>
      <c r="M3860" s="21"/>
    </row>
    <row r="3861" spans="12:13">
      <c r="L3861" s="21"/>
      <c r="M3861" s="21"/>
    </row>
    <row r="3862" spans="12:13">
      <c r="L3862" s="21"/>
      <c r="M3862" s="21"/>
    </row>
    <row r="3863" spans="12:13">
      <c r="L3863" s="21"/>
      <c r="M3863" s="21"/>
    </row>
    <row r="3864" spans="12:13">
      <c r="L3864" s="21"/>
      <c r="M3864" s="21"/>
    </row>
    <row r="3865" spans="12:13">
      <c r="L3865" s="21"/>
      <c r="M3865" s="21"/>
    </row>
    <row r="3866" spans="12:13">
      <c r="L3866" s="21"/>
      <c r="M3866" s="21"/>
    </row>
    <row r="3867" spans="12:13">
      <c r="L3867" s="21"/>
      <c r="M3867" s="21"/>
    </row>
    <row r="3868" spans="12:13">
      <c r="L3868" s="21"/>
      <c r="M3868" s="21"/>
    </row>
    <row r="3869" spans="12:13">
      <c r="L3869" s="21"/>
      <c r="M3869" s="21"/>
    </row>
    <row r="3870" spans="12:13">
      <c r="L3870" s="21"/>
      <c r="M3870" s="21"/>
    </row>
    <row r="3871" spans="12:13">
      <c r="L3871" s="21"/>
      <c r="M3871" s="21"/>
    </row>
    <row r="3872" spans="12:13">
      <c r="L3872" s="21"/>
      <c r="M3872" s="21"/>
    </row>
    <row r="3873" spans="12:13">
      <c r="L3873" s="21"/>
      <c r="M3873" s="21"/>
    </row>
    <row r="3874" spans="12:13">
      <c r="L3874" s="21"/>
      <c r="M3874" s="21"/>
    </row>
    <row r="3875" spans="12:13">
      <c r="L3875" s="21"/>
      <c r="M3875" s="21"/>
    </row>
    <row r="3876" spans="12:13">
      <c r="L3876" s="21"/>
      <c r="M3876" s="21"/>
    </row>
    <row r="3877" spans="12:13">
      <c r="L3877" s="21"/>
      <c r="M3877" s="21"/>
    </row>
    <row r="3878" spans="12:13">
      <c r="L3878" s="21"/>
      <c r="M3878" s="21"/>
    </row>
    <row r="3879" spans="12:13">
      <c r="L3879" s="21"/>
      <c r="M3879" s="21"/>
    </row>
    <row r="3880" spans="12:13">
      <c r="L3880" s="21"/>
      <c r="M3880" s="21"/>
    </row>
    <row r="3881" spans="12:13">
      <c r="L3881" s="21"/>
      <c r="M3881" s="21"/>
    </row>
    <row r="3882" spans="12:13">
      <c r="L3882" s="21"/>
      <c r="M3882" s="21"/>
    </row>
    <row r="3883" spans="12:13">
      <c r="L3883" s="21"/>
      <c r="M3883" s="21"/>
    </row>
    <row r="3884" spans="12:13">
      <c r="L3884" s="21"/>
      <c r="M3884" s="21"/>
    </row>
    <row r="3885" spans="12:13">
      <c r="L3885" s="21"/>
      <c r="M3885" s="21"/>
    </row>
    <row r="3886" spans="12:13">
      <c r="L3886" s="21"/>
      <c r="M3886" s="21"/>
    </row>
    <row r="3887" spans="12:13">
      <c r="L3887" s="21"/>
      <c r="M3887" s="21"/>
    </row>
    <row r="3888" spans="12:13">
      <c r="L3888" s="21"/>
      <c r="M3888" s="21"/>
    </row>
    <row r="3889" spans="12:13">
      <c r="L3889" s="21"/>
      <c r="M3889" s="21"/>
    </row>
    <row r="3890" spans="12:13">
      <c r="L3890" s="21"/>
      <c r="M3890" s="21"/>
    </row>
    <row r="3891" spans="12:13">
      <c r="L3891" s="21"/>
      <c r="M3891" s="21"/>
    </row>
    <row r="3892" spans="12:13">
      <c r="L3892" s="21"/>
      <c r="M3892" s="21"/>
    </row>
    <row r="3893" spans="12:13">
      <c r="L3893" s="21"/>
      <c r="M3893" s="21"/>
    </row>
    <row r="3894" spans="12:13">
      <c r="L3894" s="21"/>
      <c r="M3894" s="21"/>
    </row>
    <row r="3895" spans="12:13">
      <c r="L3895" s="21"/>
      <c r="M3895" s="21"/>
    </row>
    <row r="3896" spans="12:13">
      <c r="L3896" s="21"/>
      <c r="M3896" s="21"/>
    </row>
    <row r="3897" spans="12:13">
      <c r="L3897" s="21"/>
      <c r="M3897" s="21"/>
    </row>
    <row r="3898" spans="12:13">
      <c r="L3898" s="21"/>
      <c r="M3898" s="21"/>
    </row>
    <row r="3899" spans="12:13">
      <c r="L3899" s="21"/>
      <c r="M3899" s="21"/>
    </row>
    <row r="3900" spans="12:13">
      <c r="L3900" s="21"/>
      <c r="M3900" s="21"/>
    </row>
    <row r="3901" spans="12:13">
      <c r="L3901" s="21"/>
      <c r="M3901" s="21"/>
    </row>
    <row r="3902" spans="12:13">
      <c r="L3902" s="21"/>
      <c r="M3902" s="21"/>
    </row>
    <row r="3903" spans="12:13">
      <c r="L3903" s="21"/>
      <c r="M3903" s="21"/>
    </row>
    <row r="3904" spans="12:13">
      <c r="L3904" s="21"/>
      <c r="M3904" s="21"/>
    </row>
    <row r="3905" spans="12:13">
      <c r="L3905" s="21"/>
      <c r="M3905" s="21"/>
    </row>
    <row r="3906" spans="12:13">
      <c r="L3906" s="21"/>
      <c r="M3906" s="21"/>
    </row>
    <row r="3907" spans="12:13">
      <c r="L3907" s="21"/>
      <c r="M3907" s="21"/>
    </row>
    <row r="3908" spans="12:13">
      <c r="L3908" s="21"/>
      <c r="M3908" s="21"/>
    </row>
    <row r="3909" spans="12:13">
      <c r="L3909" s="21"/>
      <c r="M3909" s="21"/>
    </row>
    <row r="3910" spans="12:13">
      <c r="L3910" s="21"/>
      <c r="M3910" s="21"/>
    </row>
    <row r="3911" spans="12:13">
      <c r="L3911" s="21"/>
      <c r="M3911" s="21"/>
    </row>
    <row r="3912" spans="12:13">
      <c r="L3912" s="21"/>
      <c r="M3912" s="21"/>
    </row>
    <row r="3913" spans="12:13">
      <c r="L3913" s="21"/>
      <c r="M3913" s="21"/>
    </row>
    <row r="3914" spans="12:13">
      <c r="L3914" s="21"/>
      <c r="M3914" s="21"/>
    </row>
    <row r="3915" spans="12:13">
      <c r="L3915" s="21"/>
      <c r="M3915" s="21"/>
    </row>
    <row r="3916" spans="12:13">
      <c r="L3916" s="21"/>
      <c r="M3916" s="21"/>
    </row>
    <row r="3917" spans="12:13">
      <c r="L3917" s="21"/>
      <c r="M3917" s="21"/>
    </row>
    <row r="3918" spans="12:13">
      <c r="L3918" s="21"/>
      <c r="M3918" s="21"/>
    </row>
    <row r="3919" spans="12:13">
      <c r="L3919" s="21"/>
      <c r="M3919" s="21"/>
    </row>
    <row r="3920" spans="12:13">
      <c r="L3920" s="21"/>
      <c r="M3920" s="21"/>
    </row>
    <row r="3921" spans="12:13">
      <c r="L3921" s="21"/>
      <c r="M3921" s="21"/>
    </row>
    <row r="3922" spans="12:13">
      <c r="L3922" s="21"/>
      <c r="M3922" s="21"/>
    </row>
    <row r="3923" spans="12:13">
      <c r="L3923" s="21"/>
      <c r="M3923" s="21"/>
    </row>
    <row r="3924" spans="12:13">
      <c r="L3924" s="21"/>
      <c r="M3924" s="21"/>
    </row>
    <row r="3925" spans="12:13">
      <c r="L3925" s="21"/>
      <c r="M3925" s="21"/>
    </row>
    <row r="3926" spans="12:13">
      <c r="L3926" s="21"/>
      <c r="M3926" s="21"/>
    </row>
    <row r="3927" spans="12:13">
      <c r="L3927" s="21"/>
      <c r="M3927" s="21"/>
    </row>
    <row r="3928" spans="12:13">
      <c r="L3928" s="21"/>
      <c r="M3928" s="21"/>
    </row>
    <row r="3929" spans="12:13">
      <c r="L3929" s="21"/>
      <c r="M3929" s="21"/>
    </row>
    <row r="3930" spans="12:13">
      <c r="L3930" s="21"/>
      <c r="M3930" s="21"/>
    </row>
    <row r="3931" spans="12:13">
      <c r="L3931" s="21"/>
      <c r="M3931" s="21"/>
    </row>
    <row r="3932" spans="12:13">
      <c r="L3932" s="21"/>
      <c r="M3932" s="21"/>
    </row>
    <row r="3933" spans="12:13">
      <c r="L3933" s="21"/>
      <c r="M3933" s="21"/>
    </row>
    <row r="3934" spans="12:13">
      <c r="L3934" s="21"/>
      <c r="M3934" s="21"/>
    </row>
    <row r="3935" spans="12:13">
      <c r="L3935" s="21"/>
      <c r="M3935" s="21"/>
    </row>
    <row r="3936" spans="12:13">
      <c r="L3936" s="21"/>
      <c r="M3936" s="21"/>
    </row>
    <row r="3937" spans="12:13">
      <c r="L3937" s="21"/>
      <c r="M3937" s="21"/>
    </row>
    <row r="3938" spans="12:13">
      <c r="L3938" s="21"/>
      <c r="M3938" s="21"/>
    </row>
    <row r="3939" spans="12:13">
      <c r="L3939" s="21"/>
      <c r="M3939" s="21"/>
    </row>
    <row r="3940" spans="12:13">
      <c r="L3940" s="21"/>
      <c r="M3940" s="21"/>
    </row>
    <row r="3941" spans="12:13">
      <c r="L3941" s="21"/>
      <c r="M3941" s="21"/>
    </row>
    <row r="3942" spans="12:13">
      <c r="L3942" s="21"/>
      <c r="M3942" s="21"/>
    </row>
    <row r="3943" spans="12:13">
      <c r="L3943" s="21"/>
      <c r="M3943" s="21"/>
    </row>
    <row r="3944" spans="12:13">
      <c r="L3944" s="21"/>
      <c r="M3944" s="21"/>
    </row>
    <row r="3945" spans="12:13">
      <c r="L3945" s="21"/>
      <c r="M3945" s="21"/>
    </row>
    <row r="3946" spans="12:13">
      <c r="L3946" s="21"/>
      <c r="M3946" s="21"/>
    </row>
    <row r="3947" spans="12:13">
      <c r="L3947" s="21"/>
      <c r="M3947" s="21"/>
    </row>
    <row r="3948" spans="12:13">
      <c r="L3948" s="21"/>
      <c r="M3948" s="21"/>
    </row>
    <row r="3949" spans="12:13">
      <c r="L3949" s="21"/>
      <c r="M3949" s="21"/>
    </row>
    <row r="3950" spans="12:13">
      <c r="L3950" s="21"/>
      <c r="M3950" s="21"/>
    </row>
    <row r="3951" spans="12:13">
      <c r="L3951" s="21"/>
      <c r="M3951" s="21"/>
    </row>
    <row r="3952" spans="12:13">
      <c r="L3952" s="21"/>
      <c r="M3952" s="21"/>
    </row>
    <row r="3953" spans="12:13">
      <c r="L3953" s="21"/>
      <c r="M3953" s="21"/>
    </row>
    <row r="3954" spans="12:13">
      <c r="L3954" s="21"/>
      <c r="M3954" s="21"/>
    </row>
    <row r="3955" spans="12:13">
      <c r="L3955" s="21"/>
      <c r="M3955" s="21"/>
    </row>
    <row r="3956" spans="12:13">
      <c r="L3956" s="21"/>
      <c r="M3956" s="21"/>
    </row>
    <row r="3957" spans="12:13">
      <c r="L3957" s="21"/>
      <c r="M3957" s="21"/>
    </row>
    <row r="3958" spans="12:13">
      <c r="L3958" s="21"/>
      <c r="M3958" s="21"/>
    </row>
    <row r="3959" spans="12:13">
      <c r="L3959" s="21"/>
      <c r="M3959" s="21"/>
    </row>
    <row r="3960" spans="12:13">
      <c r="L3960" s="21"/>
      <c r="M3960" s="21"/>
    </row>
    <row r="3961" spans="12:13">
      <c r="L3961" s="21"/>
      <c r="M3961" s="21"/>
    </row>
    <row r="3962" spans="12:13">
      <c r="L3962" s="21"/>
      <c r="M3962" s="21"/>
    </row>
    <row r="3963" spans="12:13">
      <c r="L3963" s="21"/>
      <c r="M3963" s="21"/>
    </row>
    <row r="3964" spans="12:13">
      <c r="L3964" s="21"/>
      <c r="M3964" s="21"/>
    </row>
    <row r="3965" spans="12:13">
      <c r="L3965" s="21"/>
      <c r="M3965" s="21"/>
    </row>
    <row r="3966" spans="12:13">
      <c r="L3966" s="21"/>
      <c r="M3966" s="21"/>
    </row>
    <row r="3967" spans="12:13">
      <c r="L3967" s="21"/>
      <c r="M3967" s="21"/>
    </row>
    <row r="3968" spans="12:13">
      <c r="L3968" s="21"/>
      <c r="M3968" s="21"/>
    </row>
    <row r="3969" spans="12:13">
      <c r="L3969" s="21"/>
      <c r="M3969" s="21"/>
    </row>
    <row r="3970" spans="12:13">
      <c r="L3970" s="21"/>
      <c r="M3970" s="21"/>
    </row>
    <row r="3971" spans="12:13">
      <c r="L3971" s="21"/>
      <c r="M3971" s="21"/>
    </row>
    <row r="3972" spans="12:13">
      <c r="L3972" s="21"/>
      <c r="M3972" s="21"/>
    </row>
    <row r="3973" spans="12:13">
      <c r="L3973" s="21"/>
      <c r="M3973" s="21"/>
    </row>
    <row r="3974" spans="12:13">
      <c r="L3974" s="21"/>
      <c r="M3974" s="21"/>
    </row>
    <row r="3975" spans="12:13">
      <c r="L3975" s="21"/>
      <c r="M3975" s="21"/>
    </row>
    <row r="3976" spans="12:13">
      <c r="L3976" s="21"/>
      <c r="M3976" s="21"/>
    </row>
    <row r="3977" spans="12:13">
      <c r="L3977" s="21"/>
      <c r="M3977" s="21"/>
    </row>
    <row r="3978" spans="12:13">
      <c r="L3978" s="21"/>
      <c r="M3978" s="21"/>
    </row>
    <row r="3979" spans="12:13">
      <c r="L3979" s="21"/>
      <c r="M3979" s="21"/>
    </row>
    <row r="3980" spans="12:13">
      <c r="L3980" s="21"/>
      <c r="M3980" s="21"/>
    </row>
    <row r="3981" spans="12:13">
      <c r="L3981" s="21"/>
      <c r="M3981" s="21"/>
    </row>
    <row r="3982" spans="12:13">
      <c r="L3982" s="21"/>
      <c r="M3982" s="21"/>
    </row>
    <row r="3983" spans="12:13">
      <c r="L3983" s="21"/>
      <c r="M3983" s="21"/>
    </row>
    <row r="3984" spans="12:13">
      <c r="L3984" s="21"/>
      <c r="M3984" s="21"/>
    </row>
    <row r="3985" spans="12:13">
      <c r="L3985" s="21"/>
      <c r="M3985" s="21"/>
    </row>
    <row r="3986" spans="12:13">
      <c r="L3986" s="21"/>
      <c r="M3986" s="21"/>
    </row>
    <row r="3987" spans="12:13">
      <c r="L3987" s="21"/>
      <c r="M3987" s="21"/>
    </row>
    <row r="3988" spans="12:13">
      <c r="L3988" s="21"/>
      <c r="M3988" s="21"/>
    </row>
    <row r="3989" spans="12:13">
      <c r="L3989" s="21"/>
      <c r="M3989" s="21"/>
    </row>
    <row r="3990" spans="12:13">
      <c r="L3990" s="21"/>
      <c r="M3990" s="21"/>
    </row>
    <row r="3991" spans="12:13">
      <c r="L3991" s="21"/>
      <c r="M3991" s="21"/>
    </row>
    <row r="3992" spans="12:13">
      <c r="L3992" s="21"/>
      <c r="M3992" s="21"/>
    </row>
    <row r="3993" spans="12:13">
      <c r="L3993" s="21"/>
      <c r="M3993" s="21"/>
    </row>
    <row r="3994" spans="12:13">
      <c r="L3994" s="21"/>
      <c r="M3994" s="21"/>
    </row>
    <row r="3995" spans="12:13">
      <c r="L3995" s="21"/>
      <c r="M3995" s="21"/>
    </row>
    <row r="3996" spans="12:13">
      <c r="L3996" s="21"/>
      <c r="M3996" s="21"/>
    </row>
    <row r="3997" spans="12:13">
      <c r="L3997" s="21"/>
      <c r="M3997" s="21"/>
    </row>
    <row r="3998" spans="12:13">
      <c r="L3998" s="21"/>
      <c r="M3998" s="21"/>
    </row>
    <row r="3999" spans="12:13">
      <c r="L3999" s="21"/>
      <c r="M3999" s="21"/>
    </row>
    <row r="4000" spans="12:13">
      <c r="L4000" s="21"/>
      <c r="M4000" s="21"/>
    </row>
  </sheetData>
  <mergeCells count="1">
    <mergeCell ref="L2:M3"/>
  </mergeCells>
  <phoneticPr fontId="0" type="noConversion"/>
  <pageMargins left="0.52" right="0.33" top="0.81" bottom="0.61" header="0.51" footer="0.37"/>
  <pageSetup scale="77" orientation="landscape" horizontalDpi="4294967292" r:id="rId1"/>
  <headerFooter alignWithMargins="0">
    <oddHeader>&amp;C&amp;8Vermont Agency of Education</oddHeader>
    <oddFooter>&amp;CAct 173 Special Education Plan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AF90450-3F3D-4C62-A385-9D5E1554458B}">
          <x14:formula1>
            <xm:f>CBG_File!$A$16:$A$68</xm:f>
          </x14:formula1>
          <xm:sqref>D2</xm:sqref>
        </x14:dataValidation>
        <x14:dataValidation type="list" allowBlank="1" showInputMessage="1" showErrorMessage="1" xr:uid="{668945C5-323A-4F77-9435-4B026432DF4B}">
          <x14:formula1>
            <xm:f>codes!$A$4:$A$16</xm:f>
          </x14:formula1>
          <xm:sqref>G7:G75</xm:sqref>
        </x14:dataValidation>
        <x14:dataValidation type="list" allowBlank="1" showInputMessage="1" showErrorMessage="1" xr:uid="{16AA9158-D668-4A80-8B09-6A12A481EB2F}">
          <x14:formula1>
            <xm:f>codes!$I$4:$I$5</xm:f>
          </x14:formula1>
          <xm:sqref>H7:H75</xm:sqref>
        </x14:dataValidation>
        <x14:dataValidation type="list" allowBlank="1" showInputMessage="1" showErrorMessage="1" xr:uid="{D7D002B5-C2FB-4C24-9ACC-7E9A44414857}">
          <x14:formula1>
            <xm:f>codes!$K$4:$K$9</xm:f>
          </x14:formula1>
          <xm:sqref>I7:I75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AEB8-BD31-4E5D-BA06-D5F496F0DA8F}">
  <dimension ref="A1:I44"/>
  <sheetViews>
    <sheetView topLeftCell="A14" zoomScale="96" zoomScaleNormal="96" workbookViewId="0"/>
  </sheetViews>
  <sheetFormatPr defaultColWidth="8.75" defaultRowHeight="15.5"/>
  <cols>
    <col min="1" max="2" width="8.75" style="21"/>
    <col min="3" max="3" width="15.5" style="21" customWidth="1"/>
    <col min="4" max="7" width="8.75" style="21"/>
    <col min="8" max="8" width="17.25" style="21" customWidth="1"/>
    <col min="9" max="9" width="2.58203125" style="21" customWidth="1"/>
    <col min="10" max="16384" width="8.75" style="21"/>
  </cols>
  <sheetData>
    <row r="1" spans="1:9">
      <c r="A1" s="26" t="s">
        <v>75</v>
      </c>
      <c r="B1" s="27"/>
      <c r="C1" s="28"/>
      <c r="D1" s="231">
        <f>SignaturePage!B7</f>
        <v>0</v>
      </c>
      <c r="E1" s="232"/>
      <c r="F1" s="233"/>
      <c r="G1" s="29" t="s">
        <v>76</v>
      </c>
      <c r="H1" s="234">
        <f>SignaturePage!D7</f>
        <v>0</v>
      </c>
      <c r="I1" s="235"/>
    </row>
    <row r="2" spans="1:9">
      <c r="A2" s="30"/>
      <c r="B2" s="31"/>
      <c r="C2" s="31"/>
      <c r="D2" s="31"/>
      <c r="E2" s="31"/>
      <c r="F2" s="31"/>
      <c r="G2" s="31"/>
      <c r="H2" s="31"/>
      <c r="I2" s="32"/>
    </row>
    <row r="3" spans="1:9" ht="17.5">
      <c r="A3" s="236" t="s">
        <v>77</v>
      </c>
      <c r="B3" s="237"/>
      <c r="C3" s="237"/>
      <c r="D3" s="237"/>
      <c r="E3" s="237"/>
      <c r="F3" s="237"/>
      <c r="G3" s="237"/>
      <c r="H3" s="237"/>
      <c r="I3" s="33"/>
    </row>
    <row r="4" spans="1:9">
      <c r="A4" s="34" t="s">
        <v>78</v>
      </c>
      <c r="B4" s="35"/>
      <c r="C4" s="35"/>
      <c r="D4" s="35"/>
      <c r="E4" s="35"/>
      <c r="F4" s="35"/>
      <c r="G4" s="35"/>
      <c r="H4" s="35"/>
      <c r="I4" s="36"/>
    </row>
    <row r="5" spans="1:9">
      <c r="A5" s="34" t="s">
        <v>79</v>
      </c>
      <c r="B5" s="35"/>
      <c r="C5" s="35"/>
      <c r="D5" s="35"/>
      <c r="E5" s="35"/>
      <c r="F5" s="35"/>
      <c r="G5" s="35"/>
      <c r="H5" s="35"/>
      <c r="I5" s="36"/>
    </row>
    <row r="6" spans="1:9">
      <c r="A6" s="34" t="s">
        <v>80</v>
      </c>
      <c r="B6" s="35"/>
      <c r="C6" s="35"/>
      <c r="D6" s="35"/>
      <c r="E6" s="35"/>
      <c r="F6" s="35"/>
      <c r="G6" s="35"/>
      <c r="H6" s="35"/>
      <c r="I6" s="36"/>
    </row>
    <row r="7" spans="1:9" ht="17.5" customHeight="1">
      <c r="A7" s="37"/>
      <c r="B7" s="38" t="s">
        <v>81</v>
      </c>
      <c r="C7" s="39"/>
      <c r="D7" s="40"/>
      <c r="E7" s="40"/>
      <c r="F7" s="40"/>
      <c r="G7" s="40"/>
      <c r="H7" s="40"/>
      <c r="I7" s="41"/>
    </row>
    <row r="8" spans="1:9" ht="17.5" customHeight="1">
      <c r="A8" s="37"/>
      <c r="B8" s="38" t="s">
        <v>82</v>
      </c>
      <c r="C8" s="39"/>
      <c r="D8" s="40"/>
      <c r="E8" s="40"/>
      <c r="F8" s="40"/>
      <c r="G8" s="40"/>
      <c r="H8" s="40"/>
      <c r="I8" s="41"/>
    </row>
    <row r="9" spans="1:9" ht="15.65" customHeight="1">
      <c r="A9" s="37"/>
      <c r="B9" s="38" t="s">
        <v>83</v>
      </c>
      <c r="C9" s="39"/>
      <c r="D9" s="40"/>
      <c r="E9" s="40"/>
      <c r="F9" s="40"/>
      <c r="G9" s="40"/>
      <c r="H9" s="40"/>
      <c r="I9" s="41"/>
    </row>
    <row r="10" spans="1:9">
      <c r="A10" s="37"/>
      <c r="B10" s="38" t="s">
        <v>84</v>
      </c>
      <c r="C10" s="39"/>
      <c r="D10" s="40"/>
      <c r="E10" s="40"/>
      <c r="F10" s="40"/>
      <c r="G10" s="40"/>
      <c r="H10" s="40"/>
      <c r="I10" s="41"/>
    </row>
    <row r="11" spans="1:9">
      <c r="A11" s="37"/>
      <c r="B11" s="38" t="s">
        <v>85</v>
      </c>
      <c r="C11" s="39"/>
      <c r="D11" s="40"/>
      <c r="E11" s="40"/>
      <c r="F11" s="40"/>
      <c r="G11" s="40"/>
      <c r="H11" s="40"/>
      <c r="I11" s="41"/>
    </row>
    <row r="12" spans="1:9">
      <c r="A12" s="37"/>
      <c r="B12" s="39" t="s">
        <v>86</v>
      </c>
      <c r="C12" s="39"/>
      <c r="D12" s="39"/>
      <c r="E12" s="39"/>
      <c r="F12" s="39"/>
      <c r="G12" s="39"/>
      <c r="H12" s="40"/>
      <c r="I12" s="41"/>
    </row>
    <row r="13" spans="1:9">
      <c r="A13" s="37"/>
      <c r="B13" s="38" t="s">
        <v>87</v>
      </c>
      <c r="C13" s="39"/>
      <c r="D13" s="40"/>
      <c r="E13" s="40"/>
      <c r="F13" s="40"/>
      <c r="G13" s="40"/>
      <c r="H13" s="40"/>
      <c r="I13" s="41"/>
    </row>
    <row r="14" spans="1:9">
      <c r="A14" s="37"/>
      <c r="B14" s="38"/>
      <c r="C14" s="39"/>
      <c r="D14" s="40"/>
      <c r="E14" s="40"/>
      <c r="F14" s="40"/>
      <c r="G14" s="40"/>
      <c r="H14" s="40"/>
      <c r="I14" s="41"/>
    </row>
    <row r="15" spans="1:9">
      <c r="A15" s="37" t="s">
        <v>88</v>
      </c>
      <c r="B15" s="38"/>
      <c r="C15" s="39"/>
      <c r="D15" s="40"/>
      <c r="E15" s="40"/>
      <c r="F15" s="40"/>
      <c r="G15" s="40"/>
      <c r="H15" s="40"/>
      <c r="I15" s="41"/>
    </row>
    <row r="16" spans="1:9">
      <c r="A16" s="37" t="s">
        <v>89</v>
      </c>
      <c r="B16" s="38"/>
      <c r="C16" s="39"/>
      <c r="D16" s="40"/>
      <c r="E16" s="40"/>
      <c r="F16" s="40"/>
      <c r="G16" s="40"/>
      <c r="H16" s="40"/>
      <c r="I16" s="41"/>
    </row>
    <row r="17" spans="1:9">
      <c r="A17" s="37" t="s">
        <v>90</v>
      </c>
      <c r="B17" s="38"/>
      <c r="C17" s="39"/>
      <c r="D17" s="40"/>
      <c r="E17" s="40"/>
      <c r="F17" s="40"/>
      <c r="G17" s="40"/>
      <c r="H17" s="40"/>
      <c r="I17" s="41"/>
    </row>
    <row r="18" spans="1:9">
      <c r="A18" s="37"/>
      <c r="B18" s="38"/>
      <c r="C18" s="39"/>
      <c r="D18" s="40"/>
      <c r="E18" s="40"/>
      <c r="F18" s="40"/>
      <c r="G18" s="40"/>
      <c r="H18" s="40"/>
      <c r="I18" s="41"/>
    </row>
    <row r="19" spans="1:9">
      <c r="A19" s="37"/>
      <c r="B19" s="38"/>
      <c r="C19" s="39"/>
      <c r="D19" s="40"/>
      <c r="E19" s="40"/>
      <c r="F19" s="40"/>
      <c r="G19" s="40"/>
      <c r="H19" s="40"/>
      <c r="I19" s="41"/>
    </row>
    <row r="20" spans="1:9">
      <c r="A20" s="42"/>
      <c r="B20" s="43" t="s">
        <v>91</v>
      </c>
      <c r="C20" s="44"/>
      <c r="D20" s="44"/>
      <c r="E20" s="44"/>
      <c r="F20" s="44"/>
      <c r="G20" s="44"/>
      <c r="H20" s="44"/>
      <c r="I20" s="45"/>
    </row>
    <row r="21" spans="1:9">
      <c r="A21" s="46"/>
      <c r="B21" s="238" t="s">
        <v>92</v>
      </c>
      <c r="C21" s="239"/>
      <c r="D21" s="239"/>
      <c r="E21" s="239"/>
      <c r="F21" s="239"/>
      <c r="G21" s="239"/>
      <c r="H21" s="239"/>
      <c r="I21" s="240"/>
    </row>
    <row r="22" spans="1:9">
      <c r="A22" s="46"/>
      <c r="B22" s="230"/>
      <c r="C22" s="230"/>
      <c r="D22" s="230"/>
      <c r="E22" s="47"/>
      <c r="F22" s="230"/>
      <c r="G22" s="230"/>
      <c r="H22" s="230"/>
      <c r="I22" s="48"/>
    </row>
    <row r="23" spans="1:9">
      <c r="A23" s="46"/>
      <c r="B23" s="49"/>
      <c r="C23" s="50"/>
      <c r="D23" s="47"/>
      <c r="E23" s="47"/>
      <c r="F23" s="47"/>
      <c r="G23" s="51"/>
      <c r="H23" s="50"/>
      <c r="I23" s="48"/>
    </row>
    <row r="24" spans="1:9">
      <c r="A24" s="46"/>
      <c r="B24" s="52" t="s">
        <v>93</v>
      </c>
      <c r="C24" s="50"/>
      <c r="D24" s="50"/>
      <c r="E24" s="50"/>
      <c r="F24" s="50"/>
      <c r="G24" s="50"/>
      <c r="H24" s="50"/>
      <c r="I24" s="48"/>
    </row>
    <row r="25" spans="1:9">
      <c r="A25" s="46"/>
      <c r="B25" s="53" t="s">
        <v>94</v>
      </c>
      <c r="C25" s="54"/>
      <c r="D25" s="54"/>
      <c r="E25" s="54"/>
      <c r="F25" s="55"/>
      <c r="G25" s="55"/>
      <c r="H25" s="55"/>
      <c r="I25" s="56"/>
    </row>
    <row r="26" spans="1:9">
      <c r="A26" s="46"/>
      <c r="B26" s="230"/>
      <c r="C26" s="230"/>
      <c r="D26" s="230"/>
      <c r="E26" s="47"/>
      <c r="F26" s="230"/>
      <c r="G26" s="230"/>
      <c r="H26" s="230"/>
      <c r="I26" s="48"/>
    </row>
    <row r="27" spans="1:9">
      <c r="A27" s="46"/>
      <c r="B27" s="57"/>
      <c r="C27" s="57"/>
      <c r="D27" s="57"/>
      <c r="E27" s="47"/>
      <c r="F27" s="57"/>
      <c r="G27" s="57"/>
      <c r="H27" s="57"/>
      <c r="I27" s="48"/>
    </row>
    <row r="28" spans="1:9">
      <c r="A28" s="46"/>
      <c r="B28" s="52" t="s">
        <v>95</v>
      </c>
      <c r="C28" s="50"/>
      <c r="D28" s="50"/>
      <c r="E28" s="50"/>
      <c r="F28" s="50"/>
      <c r="G28" s="50"/>
      <c r="H28" s="50"/>
      <c r="I28" s="48"/>
    </row>
    <row r="29" spans="1:9" ht="14.5" customHeight="1">
      <c r="A29" s="46"/>
      <c r="B29" s="53" t="s">
        <v>96</v>
      </c>
      <c r="C29" s="54"/>
      <c r="D29" s="54"/>
      <c r="E29" s="54"/>
      <c r="F29" s="55"/>
      <c r="G29" s="55"/>
      <c r="H29" s="55"/>
      <c r="I29" s="56"/>
    </row>
    <row r="30" spans="1:9">
      <c r="A30" s="46"/>
      <c r="B30" s="230"/>
      <c r="C30" s="230"/>
      <c r="D30" s="230"/>
      <c r="E30" s="47"/>
      <c r="F30" s="230"/>
      <c r="G30" s="230"/>
      <c r="H30" s="230"/>
      <c r="I30" s="48"/>
    </row>
    <row r="31" spans="1:9">
      <c r="A31" s="46"/>
      <c r="B31" s="57"/>
      <c r="C31" s="57"/>
      <c r="D31" s="57"/>
      <c r="E31" s="47"/>
      <c r="F31" s="57"/>
      <c r="G31" s="57"/>
      <c r="H31" s="57"/>
      <c r="I31" s="48"/>
    </row>
    <row r="32" spans="1:9">
      <c r="A32" s="46"/>
      <c r="B32" s="52" t="s">
        <v>97</v>
      </c>
      <c r="C32" s="50"/>
      <c r="D32" s="50"/>
      <c r="E32" s="50"/>
      <c r="F32" s="50"/>
      <c r="G32" s="50"/>
      <c r="H32" s="50"/>
      <c r="I32" s="48"/>
    </row>
    <row r="33" spans="1:9" ht="14.5" customHeight="1">
      <c r="A33" s="46"/>
      <c r="B33" s="53" t="s">
        <v>98</v>
      </c>
      <c r="C33" s="54"/>
      <c r="D33" s="54"/>
      <c r="E33" s="54"/>
      <c r="F33" s="55"/>
      <c r="G33" s="55"/>
      <c r="H33" s="55"/>
      <c r="I33" s="56"/>
    </row>
    <row r="34" spans="1:9">
      <c r="A34" s="46"/>
      <c r="B34" s="230"/>
      <c r="C34" s="230"/>
      <c r="D34" s="230"/>
      <c r="E34" s="47"/>
      <c r="F34" s="230"/>
      <c r="G34" s="230"/>
      <c r="H34" s="230"/>
      <c r="I34" s="48"/>
    </row>
    <row r="35" spans="1:9">
      <c r="A35" s="46"/>
      <c r="B35" s="57"/>
      <c r="C35" s="57"/>
      <c r="D35" s="57"/>
      <c r="E35" s="47"/>
      <c r="F35" s="57"/>
      <c r="G35" s="57"/>
      <c r="H35" s="57"/>
      <c r="I35" s="48"/>
    </row>
    <row r="36" spans="1:9">
      <c r="A36" s="46"/>
      <c r="B36" s="52" t="s">
        <v>99</v>
      </c>
      <c r="C36" s="50"/>
      <c r="D36" s="50"/>
      <c r="E36" s="50"/>
      <c r="F36" s="50"/>
      <c r="G36" s="50"/>
      <c r="H36" s="50"/>
      <c r="I36" s="58"/>
    </row>
    <row r="37" spans="1:9" ht="14.5" customHeight="1">
      <c r="A37" s="46"/>
      <c r="B37" s="53" t="s">
        <v>100</v>
      </c>
      <c r="C37" s="54"/>
      <c r="D37" s="54"/>
      <c r="E37" s="54"/>
      <c r="F37" s="55"/>
      <c r="G37" s="55"/>
      <c r="H37" s="55"/>
      <c r="I37" s="56"/>
    </row>
    <row r="38" spans="1:9" ht="14.5" customHeight="1">
      <c r="A38" s="46"/>
      <c r="B38" s="53" t="s">
        <v>101</v>
      </c>
      <c r="C38" s="54"/>
      <c r="D38" s="54"/>
      <c r="E38" s="54"/>
      <c r="F38" s="55"/>
      <c r="G38" s="55"/>
      <c r="H38" s="55"/>
      <c r="I38" s="56"/>
    </row>
    <row r="39" spans="1:9">
      <c r="A39" s="46"/>
      <c r="B39" s="230"/>
      <c r="C39" s="230"/>
      <c r="D39" s="230"/>
      <c r="E39" s="47"/>
      <c r="F39" s="230"/>
      <c r="G39" s="230"/>
      <c r="H39" s="230"/>
      <c r="I39" s="48"/>
    </row>
    <row r="40" spans="1:9">
      <c r="A40" s="46"/>
      <c r="B40" s="57"/>
      <c r="C40" s="57"/>
      <c r="D40" s="57"/>
      <c r="E40" s="47"/>
      <c r="F40" s="57"/>
      <c r="G40" s="57"/>
      <c r="H40" s="57"/>
      <c r="I40" s="48"/>
    </row>
    <row r="41" spans="1:9">
      <c r="A41" s="46"/>
      <c r="B41" s="52" t="s">
        <v>102</v>
      </c>
      <c r="C41" s="50"/>
      <c r="D41" s="50"/>
      <c r="E41" s="50"/>
      <c r="F41" s="50"/>
      <c r="G41" s="50"/>
      <c r="H41" s="50"/>
      <c r="I41" s="58"/>
    </row>
    <row r="42" spans="1:9" ht="14.5" customHeight="1">
      <c r="A42" s="46"/>
      <c r="B42" s="53" t="s">
        <v>103</v>
      </c>
      <c r="C42" s="54"/>
      <c r="D42" s="54"/>
      <c r="E42" s="54"/>
      <c r="F42" s="55"/>
      <c r="G42" s="55"/>
      <c r="H42" s="55"/>
      <c r="I42" s="56"/>
    </row>
    <row r="43" spans="1:9">
      <c r="A43" s="46"/>
      <c r="B43" s="230"/>
      <c r="C43" s="230"/>
      <c r="D43" s="230"/>
      <c r="E43" s="47"/>
      <c r="F43" s="230"/>
      <c r="G43" s="230"/>
      <c r="H43" s="230"/>
      <c r="I43" s="48"/>
    </row>
    <row r="44" spans="1:9">
      <c r="A44" s="59"/>
      <c r="B44" s="230"/>
      <c r="C44" s="230"/>
      <c r="D44" s="230"/>
      <c r="E44" s="60"/>
      <c r="F44" s="230"/>
      <c r="G44" s="230"/>
      <c r="H44" s="230"/>
      <c r="I44" s="61"/>
    </row>
  </sheetData>
  <mergeCells count="18">
    <mergeCell ref="D1:F1"/>
    <mergeCell ref="H1:I1"/>
    <mergeCell ref="A3:H3"/>
    <mergeCell ref="B21:I21"/>
    <mergeCell ref="B22:D22"/>
    <mergeCell ref="F22:H22"/>
    <mergeCell ref="B26:D26"/>
    <mergeCell ref="F26:H26"/>
    <mergeCell ref="B30:D30"/>
    <mergeCell ref="F30:H30"/>
    <mergeCell ref="B34:D34"/>
    <mergeCell ref="F34:H34"/>
    <mergeCell ref="B39:D39"/>
    <mergeCell ref="F39:H39"/>
    <mergeCell ref="B43:D43"/>
    <mergeCell ref="F43:H43"/>
    <mergeCell ref="B44:D44"/>
    <mergeCell ref="F44:H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23CD6-7BA1-4236-9BF5-1279C1B7B2F1}">
  <dimension ref="A1:I45"/>
  <sheetViews>
    <sheetView topLeftCell="A11" zoomScaleNormal="100" workbookViewId="0">
      <selection activeCell="F18" sqref="F18"/>
    </sheetView>
  </sheetViews>
  <sheetFormatPr defaultRowHeight="15.5"/>
  <cols>
    <col min="1" max="1" width="8.75" style="21"/>
    <col min="2" max="2" width="9.33203125" style="21" customWidth="1"/>
    <col min="3" max="3" width="15.5" style="21" customWidth="1"/>
    <col min="4" max="4" width="8.75" style="21"/>
    <col min="5" max="5" width="9.25" style="21" customWidth="1"/>
    <col min="6" max="7" width="8.75" style="21"/>
    <col min="8" max="8" width="17.25" style="21" customWidth="1"/>
    <col min="9" max="9" width="2.58203125" style="21" customWidth="1"/>
  </cols>
  <sheetData>
    <row r="1" spans="1:9">
      <c r="A1" s="26" t="s">
        <v>75</v>
      </c>
      <c r="B1" s="27"/>
      <c r="C1" s="28"/>
      <c r="D1" s="231">
        <f>SignaturePage!B7</f>
        <v>0</v>
      </c>
      <c r="E1" s="232"/>
      <c r="F1" s="233"/>
      <c r="G1" s="29" t="s">
        <v>76</v>
      </c>
      <c r="H1" s="234">
        <f>SignaturePage!D7</f>
        <v>0</v>
      </c>
      <c r="I1" s="235"/>
    </row>
    <row r="2" spans="1:9">
      <c r="A2" s="30"/>
      <c r="B2" s="31"/>
      <c r="C2" s="31"/>
      <c r="D2" s="31"/>
      <c r="E2" s="31"/>
      <c r="F2" s="31"/>
      <c r="G2" s="31"/>
      <c r="H2" s="31"/>
      <c r="I2" s="32"/>
    </row>
    <row r="3" spans="1:9" ht="17.5">
      <c r="A3" s="236" t="s">
        <v>104</v>
      </c>
      <c r="B3" s="237"/>
      <c r="C3" s="237"/>
      <c r="D3" s="237"/>
      <c r="E3" s="237"/>
      <c r="F3" s="237"/>
      <c r="G3" s="237"/>
      <c r="H3" s="237"/>
      <c r="I3" s="33"/>
    </row>
    <row r="4" spans="1:9" ht="13">
      <c r="A4" s="34" t="s">
        <v>105</v>
      </c>
      <c r="B4" s="35"/>
      <c r="C4" s="35"/>
      <c r="D4" s="35"/>
      <c r="E4" s="35"/>
      <c r="F4" s="35"/>
      <c r="G4" s="35"/>
      <c r="H4" s="35"/>
      <c r="I4" s="36"/>
    </row>
    <row r="5" spans="1:9" ht="13">
      <c r="A5" s="188" t="s">
        <v>106</v>
      </c>
      <c r="B5" s="35"/>
      <c r="C5" s="35"/>
      <c r="D5" s="35"/>
      <c r="E5" s="35"/>
      <c r="F5" s="35"/>
      <c r="G5" s="35"/>
      <c r="H5" s="35"/>
      <c r="I5" s="36"/>
    </row>
    <row r="6" spans="1:9" ht="13">
      <c r="A6" s="34" t="s">
        <v>107</v>
      </c>
      <c r="B6" s="35"/>
      <c r="C6" s="35"/>
      <c r="D6" s="35"/>
      <c r="E6" s="35"/>
      <c r="F6" s="35"/>
      <c r="G6" s="35"/>
      <c r="H6" s="35"/>
      <c r="I6" s="36"/>
    </row>
    <row r="7" spans="1:9" ht="13">
      <c r="A7" s="34"/>
      <c r="B7" s="35"/>
      <c r="C7" s="35"/>
      <c r="D7" s="35"/>
      <c r="E7" s="35"/>
      <c r="F7" s="35"/>
      <c r="G7" s="35"/>
      <c r="H7" s="35"/>
      <c r="I7" s="36"/>
    </row>
    <row r="8" spans="1:9" ht="13">
      <c r="A8" s="34" t="s">
        <v>108</v>
      </c>
      <c r="B8" s="35"/>
      <c r="C8" s="35"/>
      <c r="D8" s="35"/>
      <c r="E8" s="35"/>
      <c r="F8" s="35"/>
      <c r="G8" s="35"/>
      <c r="H8" s="35"/>
      <c r="I8" s="36"/>
    </row>
    <row r="9" spans="1:9" ht="13">
      <c r="A9" s="37"/>
      <c r="B9" s="38"/>
      <c r="C9" s="39"/>
      <c r="D9" s="40"/>
      <c r="E9" s="40"/>
      <c r="F9" s="40"/>
      <c r="G9" s="40"/>
      <c r="H9" s="40"/>
      <c r="I9" s="41"/>
    </row>
    <row r="10" spans="1:9" ht="13">
      <c r="A10" s="37" t="s">
        <v>109</v>
      </c>
      <c r="B10" s="38"/>
      <c r="C10" s="39"/>
      <c r="D10" s="40"/>
      <c r="E10" s="40"/>
      <c r="F10" s="40"/>
      <c r="G10" s="40"/>
      <c r="H10" s="40"/>
      <c r="I10" s="41"/>
    </row>
    <row r="11" spans="1:9" ht="13">
      <c r="A11" s="37" t="s">
        <v>110</v>
      </c>
      <c r="B11" s="38"/>
      <c r="C11" s="39"/>
      <c r="D11" s="40"/>
      <c r="E11" s="40"/>
      <c r="F11" s="40"/>
      <c r="G11" s="40"/>
      <c r="H11" s="40"/>
      <c r="I11" s="41"/>
    </row>
    <row r="12" spans="1:9" ht="13">
      <c r="A12" s="37"/>
      <c r="B12" s="38"/>
      <c r="C12" s="39"/>
      <c r="D12" s="40"/>
      <c r="E12" s="40"/>
      <c r="F12" s="40"/>
      <c r="G12" s="40"/>
      <c r="H12" s="40"/>
      <c r="I12" s="41"/>
    </row>
    <row r="13" spans="1:9" ht="14">
      <c r="A13" s="42"/>
      <c r="B13" s="43" t="s">
        <v>111</v>
      </c>
      <c r="C13" s="44"/>
      <c r="D13" s="44"/>
      <c r="E13" s="44"/>
      <c r="F13" s="44"/>
      <c r="G13" s="44"/>
      <c r="H13" s="44"/>
      <c r="I13" s="45"/>
    </row>
    <row r="14" spans="1:9" ht="36" customHeight="1">
      <c r="A14" s="46"/>
      <c r="B14" s="238" t="s">
        <v>112</v>
      </c>
      <c r="C14" s="239"/>
      <c r="D14" s="239"/>
      <c r="E14" s="239"/>
      <c r="F14" s="239"/>
      <c r="G14" s="239"/>
      <c r="H14" s="239"/>
      <c r="I14" s="240"/>
    </row>
    <row r="15" spans="1:9" ht="29.65" customHeight="1">
      <c r="A15" s="46"/>
      <c r="B15" s="238" t="s">
        <v>113</v>
      </c>
      <c r="C15" s="239"/>
      <c r="D15" s="239"/>
      <c r="E15" s="239"/>
      <c r="F15" s="239"/>
      <c r="G15" s="239"/>
      <c r="H15" s="239"/>
      <c r="I15" s="240"/>
    </row>
    <row r="16" spans="1:9" ht="13">
      <c r="A16" s="46"/>
      <c r="B16" s="53" t="s">
        <v>114</v>
      </c>
      <c r="C16" s="209"/>
      <c r="D16" s="209"/>
      <c r="E16" s="209"/>
      <c r="F16" s="209"/>
      <c r="G16" s="209"/>
      <c r="H16" s="209"/>
      <c r="I16" s="210"/>
    </row>
    <row r="17" spans="1:9">
      <c r="H17" s="192"/>
      <c r="I17" s="48"/>
    </row>
    <row r="18" spans="1:9">
      <c r="A18" s="46"/>
      <c r="B18" s="31"/>
      <c r="C18" s="31"/>
      <c r="D18" s="189" t="s">
        <v>115</v>
      </c>
      <c r="E18" s="57"/>
      <c r="F18" s="204">
        <v>0</v>
      </c>
      <c r="G18" s="57"/>
      <c r="H18" s="192"/>
      <c r="I18" s="48"/>
    </row>
    <row r="19" spans="1:9">
      <c r="A19" s="46"/>
      <c r="B19" s="205" t="s">
        <v>116</v>
      </c>
      <c r="D19" s="189"/>
      <c r="E19" s="57"/>
      <c r="F19" s="204"/>
      <c r="G19" s="57"/>
      <c r="H19" s="192"/>
      <c r="I19" s="48"/>
    </row>
    <row r="20" spans="1:9">
      <c r="A20" s="46"/>
      <c r="B20" s="31"/>
      <c r="C20" s="31"/>
      <c r="D20" s="31"/>
      <c r="E20" s="189" t="s">
        <v>117</v>
      </c>
      <c r="F20" s="207">
        <v>0</v>
      </c>
      <c r="G20" s="57"/>
      <c r="H20" s="192"/>
      <c r="I20" s="58"/>
    </row>
    <row r="21" spans="1:9">
      <c r="A21" s="46"/>
      <c r="B21" s="31"/>
      <c r="C21" s="31"/>
      <c r="D21" s="31"/>
      <c r="E21" s="189"/>
      <c r="F21" s="204"/>
      <c r="G21" s="57"/>
      <c r="H21" s="192"/>
      <c r="I21" s="58"/>
    </row>
    <row r="22" spans="1:9" ht="16" thickBot="1">
      <c r="A22" s="46"/>
      <c r="B22" s="31"/>
      <c r="C22" s="31"/>
      <c r="D22" s="189" t="s">
        <v>118</v>
      </c>
      <c r="E22" s="57"/>
      <c r="F22" s="206">
        <f>F18+F20</f>
        <v>0</v>
      </c>
      <c r="G22" s="57"/>
      <c r="I22" s="48"/>
    </row>
    <row r="23" spans="1:9" ht="14.5" thickTop="1">
      <c r="A23" s="46"/>
      <c r="B23" s="49"/>
      <c r="C23" s="50"/>
      <c r="D23" s="47"/>
      <c r="E23" s="47"/>
      <c r="F23" s="47"/>
      <c r="G23" s="51"/>
      <c r="H23" s="50"/>
      <c r="I23" s="48"/>
    </row>
    <row r="24" spans="1:9" ht="14">
      <c r="A24" s="193"/>
      <c r="B24" s="194" t="s">
        <v>119</v>
      </c>
      <c r="C24" s="195"/>
      <c r="D24" s="195"/>
      <c r="E24" s="195"/>
      <c r="F24" s="195"/>
      <c r="G24" s="195"/>
      <c r="H24" s="195"/>
      <c r="I24" s="58"/>
    </row>
    <row r="25" spans="1:9" ht="13">
      <c r="A25" s="193"/>
      <c r="B25" s="196" t="s">
        <v>120</v>
      </c>
      <c r="C25" s="197"/>
      <c r="D25" s="197"/>
      <c r="E25" s="197"/>
      <c r="F25" s="198"/>
      <c r="G25" s="198"/>
      <c r="H25" s="198"/>
      <c r="I25" s="199"/>
    </row>
    <row r="26" spans="1:9" ht="13">
      <c r="A26" s="193"/>
      <c r="B26" s="196"/>
      <c r="C26" s="197"/>
      <c r="D26" s="197"/>
      <c r="E26" s="197"/>
      <c r="F26" s="198"/>
      <c r="G26" s="198"/>
      <c r="H26" s="198"/>
      <c r="I26" s="199"/>
    </row>
    <row r="27" spans="1:9">
      <c r="A27" s="193"/>
      <c r="E27" s="200" t="s">
        <v>121</v>
      </c>
      <c r="F27" s="201"/>
      <c r="G27" s="201"/>
      <c r="H27" s="198"/>
      <c r="I27" s="199"/>
    </row>
    <row r="28" spans="1:9" ht="16">
      <c r="A28" s="193"/>
      <c r="C28" s="203" t="s">
        <v>122</v>
      </c>
      <c r="E28" s="200"/>
      <c r="F28" s="198"/>
      <c r="G28" s="198"/>
      <c r="H28" s="198"/>
      <c r="I28" s="199"/>
    </row>
    <row r="29" spans="1:9">
      <c r="A29" s="193"/>
      <c r="E29" s="200" t="s">
        <v>123</v>
      </c>
      <c r="F29" s="201"/>
      <c r="G29" s="201"/>
      <c r="H29" s="198"/>
      <c r="I29" s="58"/>
    </row>
    <row r="30" spans="1:9" ht="16">
      <c r="A30" s="193"/>
      <c r="C30" s="203" t="s">
        <v>124</v>
      </c>
      <c r="E30" s="200"/>
      <c r="F30" s="198"/>
      <c r="G30" s="202"/>
      <c r="H30" s="202"/>
      <c r="I30" s="58"/>
    </row>
    <row r="31" spans="1:9" ht="14">
      <c r="A31" s="46"/>
      <c r="B31" s="57"/>
      <c r="C31" s="57"/>
      <c r="D31" s="57"/>
      <c r="E31" s="47"/>
      <c r="F31" s="57"/>
      <c r="G31" s="57"/>
      <c r="H31" s="57"/>
      <c r="I31" s="48"/>
    </row>
    <row r="32" spans="1:9" ht="14">
      <c r="A32" s="46"/>
      <c r="B32" s="52" t="s">
        <v>125</v>
      </c>
      <c r="C32" s="50"/>
      <c r="D32" s="50"/>
      <c r="E32" s="50"/>
      <c r="F32" s="50"/>
      <c r="G32" s="50"/>
      <c r="H32" s="50"/>
      <c r="I32" s="48"/>
    </row>
    <row r="33" spans="1:9" ht="13">
      <c r="A33" s="46"/>
      <c r="B33" s="53" t="s">
        <v>126</v>
      </c>
      <c r="C33" s="54"/>
      <c r="D33" s="54"/>
      <c r="E33" s="54"/>
      <c r="F33" s="55"/>
      <c r="G33" s="55"/>
      <c r="H33" s="55"/>
      <c r="I33" s="56"/>
    </row>
    <row r="34" spans="1:9">
      <c r="A34" s="46"/>
      <c r="E34" s="189" t="s">
        <v>127</v>
      </c>
      <c r="F34" s="230"/>
      <c r="G34" s="230"/>
      <c r="H34" s="230"/>
      <c r="I34" s="48"/>
    </row>
    <row r="35" spans="1:9" ht="14">
      <c r="A35" s="59"/>
      <c r="B35" s="230"/>
      <c r="C35" s="230"/>
      <c r="D35" s="230"/>
      <c r="E35" s="60"/>
      <c r="F35" s="230"/>
      <c r="G35" s="230"/>
      <c r="H35" s="230"/>
      <c r="I35" s="61"/>
    </row>
    <row r="40" spans="1:9">
      <c r="B40"/>
      <c r="C40"/>
      <c r="D40"/>
      <c r="E40"/>
      <c r="F40"/>
    </row>
    <row r="41" spans="1:9">
      <c r="B41"/>
      <c r="C41"/>
      <c r="D41"/>
      <c r="E41"/>
      <c r="F41"/>
    </row>
    <row r="42" spans="1:9">
      <c r="B42"/>
      <c r="C42"/>
      <c r="D42"/>
      <c r="E42"/>
      <c r="F42"/>
    </row>
    <row r="43" spans="1:9">
      <c r="B43"/>
      <c r="C43"/>
      <c r="D43"/>
      <c r="E43"/>
      <c r="F43"/>
    </row>
    <row r="44" spans="1:9">
      <c r="B44"/>
      <c r="C44"/>
      <c r="D44"/>
      <c r="E44"/>
      <c r="F44"/>
    </row>
    <row r="45" spans="1:9">
      <c r="B45"/>
      <c r="C45"/>
      <c r="D45"/>
      <c r="E45"/>
      <c r="F45"/>
    </row>
  </sheetData>
  <mergeCells count="8">
    <mergeCell ref="B35:D35"/>
    <mergeCell ref="F35:H35"/>
    <mergeCell ref="F34:H34"/>
    <mergeCell ref="D1:F1"/>
    <mergeCell ref="H1:I1"/>
    <mergeCell ref="A3:H3"/>
    <mergeCell ref="B14:I14"/>
    <mergeCell ref="B15:I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B4DF0-88DA-4966-8DF1-2BEC81823964}">
  <dimension ref="A1:M315"/>
  <sheetViews>
    <sheetView workbookViewId="0">
      <selection activeCell="K4" sqref="K4"/>
    </sheetView>
  </sheetViews>
  <sheetFormatPr defaultColWidth="8" defaultRowHeight="14"/>
  <cols>
    <col min="1" max="1" width="24.58203125" style="170" customWidth="1"/>
    <col min="2" max="3" width="8" style="170"/>
    <col min="4" max="4" width="12.08203125" style="170" customWidth="1"/>
    <col min="5" max="5" width="8" style="170"/>
    <col min="6" max="10" width="10.25" style="170" customWidth="1"/>
    <col min="11" max="11" width="27.25" style="170" bestFit="1" customWidth="1"/>
    <col min="12" max="12" width="8" style="170"/>
    <col min="13" max="13" width="45.33203125" style="169" customWidth="1"/>
    <col min="14" max="16384" width="8" style="170"/>
  </cols>
  <sheetData>
    <row r="1" spans="1:13">
      <c r="A1" s="170" t="s">
        <v>128</v>
      </c>
      <c r="C1" s="170" t="s">
        <v>129</v>
      </c>
      <c r="F1" s="170" t="s">
        <v>130</v>
      </c>
    </row>
    <row r="3" spans="1:13" ht="28">
      <c r="A3" s="171" t="s">
        <v>131</v>
      </c>
      <c r="C3" s="172" t="s">
        <v>132</v>
      </c>
      <c r="D3" s="172" t="s">
        <v>133</v>
      </c>
      <c r="F3" s="172" t="s">
        <v>134</v>
      </c>
      <c r="G3" s="172" t="s">
        <v>135</v>
      </c>
      <c r="I3" s="172" t="s">
        <v>136</v>
      </c>
      <c r="K3" s="172" t="s">
        <v>46</v>
      </c>
    </row>
    <row r="4" spans="1:13" ht="28">
      <c r="A4" s="173" t="s">
        <v>137</v>
      </c>
      <c r="C4" s="174" t="s">
        <v>138</v>
      </c>
      <c r="D4" s="175">
        <v>9300</v>
      </c>
      <c r="F4" s="174" t="s">
        <v>139</v>
      </c>
      <c r="G4" s="174" t="s">
        <v>140</v>
      </c>
      <c r="I4" s="170" t="s">
        <v>141</v>
      </c>
      <c r="K4" s="170" t="s">
        <v>142</v>
      </c>
      <c r="M4" s="169" t="s">
        <v>143</v>
      </c>
    </row>
    <row r="5" spans="1:13" ht="28">
      <c r="A5" s="173" t="s">
        <v>144</v>
      </c>
      <c r="C5" s="174" t="s">
        <v>145</v>
      </c>
      <c r="D5" s="175">
        <v>9900</v>
      </c>
      <c r="F5" s="174" t="s">
        <v>146</v>
      </c>
      <c r="G5" s="174" t="s">
        <v>147</v>
      </c>
      <c r="I5" s="170" t="s">
        <v>20</v>
      </c>
      <c r="K5" s="170" t="s">
        <v>148</v>
      </c>
      <c r="M5" s="169" t="s">
        <v>149</v>
      </c>
    </row>
    <row r="6" spans="1:13" ht="28">
      <c r="A6" s="173" t="s">
        <v>150</v>
      </c>
      <c r="C6" s="174" t="s">
        <v>151</v>
      </c>
      <c r="D6" s="175">
        <v>10725</v>
      </c>
      <c r="F6" s="174" t="s">
        <v>152</v>
      </c>
      <c r="G6" s="174" t="s">
        <v>153</v>
      </c>
      <c r="K6" s="170" t="s">
        <v>154</v>
      </c>
      <c r="M6" s="169" t="s">
        <v>155</v>
      </c>
    </row>
    <row r="7" spans="1:13" ht="42">
      <c r="A7" s="173" t="s">
        <v>156</v>
      </c>
      <c r="C7" s="174" t="s">
        <v>157</v>
      </c>
      <c r="D7" s="175">
        <v>11700</v>
      </c>
      <c r="F7" s="174" t="s">
        <v>158</v>
      </c>
      <c r="G7" s="174" t="s">
        <v>159</v>
      </c>
      <c r="K7" s="170" t="s">
        <v>160</v>
      </c>
      <c r="M7" s="169" t="s">
        <v>161</v>
      </c>
    </row>
    <row r="8" spans="1:13">
      <c r="A8" s="173" t="s">
        <v>162</v>
      </c>
      <c r="C8" s="174" t="s">
        <v>163</v>
      </c>
      <c r="D8" s="175">
        <v>12060</v>
      </c>
      <c r="F8" s="174" t="s">
        <v>164</v>
      </c>
      <c r="G8" s="174" t="s">
        <v>165</v>
      </c>
      <c r="K8" s="170" t="s">
        <v>166</v>
      </c>
    </row>
    <row r="9" spans="1:13">
      <c r="A9" s="173" t="s">
        <v>167</v>
      </c>
      <c r="C9" s="174" t="s">
        <v>168</v>
      </c>
      <c r="D9" s="175">
        <v>12075</v>
      </c>
      <c r="F9" s="174" t="s">
        <v>169</v>
      </c>
      <c r="G9" s="174" t="s">
        <v>170</v>
      </c>
      <c r="K9" s="170" t="s">
        <v>171</v>
      </c>
    </row>
    <row r="10" spans="1:13" ht="28">
      <c r="A10" s="173" t="s">
        <v>172</v>
      </c>
      <c r="C10" s="174" t="s">
        <v>173</v>
      </c>
      <c r="D10" s="175">
        <v>12390</v>
      </c>
      <c r="F10" s="174" t="s">
        <v>174</v>
      </c>
      <c r="G10" s="174" t="s">
        <v>175</v>
      </c>
    </row>
    <row r="11" spans="1:13">
      <c r="A11" s="173" t="s">
        <v>176</v>
      </c>
      <c r="C11" s="174" t="s">
        <v>177</v>
      </c>
      <c r="D11" s="175">
        <v>12660</v>
      </c>
      <c r="F11" s="174" t="s">
        <v>178</v>
      </c>
      <c r="G11" s="174" t="s">
        <v>179</v>
      </c>
    </row>
    <row r="12" spans="1:13">
      <c r="A12" s="176" t="s">
        <v>180</v>
      </c>
      <c r="C12" s="174" t="s">
        <v>181</v>
      </c>
      <c r="D12" s="175">
        <v>13305</v>
      </c>
      <c r="F12" s="174" t="s">
        <v>182</v>
      </c>
      <c r="G12" s="174" t="s">
        <v>183</v>
      </c>
    </row>
    <row r="13" spans="1:13">
      <c r="A13" s="176" t="s">
        <v>184</v>
      </c>
      <c r="C13" s="174" t="s">
        <v>185</v>
      </c>
      <c r="D13" s="175">
        <v>16258</v>
      </c>
      <c r="F13" s="174" t="s">
        <v>186</v>
      </c>
      <c r="G13" s="174" t="s">
        <v>187</v>
      </c>
    </row>
    <row r="14" spans="1:13">
      <c r="A14" s="176" t="s">
        <v>188</v>
      </c>
      <c r="C14" s="174" t="s">
        <v>189</v>
      </c>
      <c r="D14" s="175">
        <v>50000</v>
      </c>
      <c r="F14" s="174" t="s">
        <v>190</v>
      </c>
      <c r="G14" s="174" t="s">
        <v>191</v>
      </c>
    </row>
    <row r="15" spans="1:13">
      <c r="A15" s="176" t="s">
        <v>192</v>
      </c>
      <c r="C15" s="174" t="s">
        <v>193</v>
      </c>
      <c r="D15" s="175">
        <v>50000</v>
      </c>
      <c r="F15" s="174" t="s">
        <v>194</v>
      </c>
      <c r="G15" s="174" t="s">
        <v>195</v>
      </c>
    </row>
    <row r="16" spans="1:13">
      <c r="A16" s="176" t="s">
        <v>196</v>
      </c>
      <c r="C16" s="174" t="s">
        <v>197</v>
      </c>
      <c r="D16" s="175">
        <v>50000</v>
      </c>
      <c r="F16" s="174" t="s">
        <v>198</v>
      </c>
      <c r="G16" s="174" t="s">
        <v>199</v>
      </c>
    </row>
    <row r="17" spans="3:7">
      <c r="C17" s="174" t="s">
        <v>200</v>
      </c>
      <c r="D17" s="175">
        <v>50000</v>
      </c>
      <c r="F17" s="174" t="s">
        <v>201</v>
      </c>
      <c r="G17" s="174" t="s">
        <v>202</v>
      </c>
    </row>
    <row r="18" spans="3:7" ht="28">
      <c r="C18" s="174" t="s">
        <v>203</v>
      </c>
      <c r="D18" s="175">
        <v>50000</v>
      </c>
      <c r="F18" s="174" t="s">
        <v>204</v>
      </c>
      <c r="G18" s="174" t="s">
        <v>205</v>
      </c>
    </row>
    <row r="19" spans="3:7">
      <c r="C19" s="174" t="s">
        <v>206</v>
      </c>
      <c r="D19" s="175">
        <v>50000</v>
      </c>
      <c r="F19" s="174" t="s">
        <v>207</v>
      </c>
      <c r="G19" s="174" t="s">
        <v>208</v>
      </c>
    </row>
    <row r="20" spans="3:7">
      <c r="C20" s="174" t="s">
        <v>209</v>
      </c>
      <c r="D20" s="175">
        <v>50000</v>
      </c>
      <c r="F20" s="174" t="s">
        <v>210</v>
      </c>
      <c r="G20" s="174" t="s">
        <v>211</v>
      </c>
    </row>
    <row r="21" spans="3:7">
      <c r="C21" s="174" t="s">
        <v>212</v>
      </c>
      <c r="D21" s="175">
        <v>50000</v>
      </c>
      <c r="F21" s="174" t="s">
        <v>213</v>
      </c>
      <c r="G21" s="174" t="s">
        <v>214</v>
      </c>
    </row>
    <row r="22" spans="3:7">
      <c r="C22" s="174" t="s">
        <v>215</v>
      </c>
      <c r="D22" s="175">
        <v>50000</v>
      </c>
      <c r="F22" s="174" t="s">
        <v>216</v>
      </c>
      <c r="G22" s="174" t="s">
        <v>217</v>
      </c>
    </row>
    <row r="23" spans="3:7">
      <c r="C23" s="174" t="s">
        <v>218</v>
      </c>
      <c r="D23" s="175">
        <v>50000</v>
      </c>
      <c r="F23" s="174" t="s">
        <v>219</v>
      </c>
      <c r="G23" s="174" t="s">
        <v>220</v>
      </c>
    </row>
    <row r="24" spans="3:7">
      <c r="C24" s="174" t="s">
        <v>221</v>
      </c>
      <c r="D24" s="175">
        <v>50000</v>
      </c>
      <c r="F24" s="174" t="s">
        <v>222</v>
      </c>
      <c r="G24" s="174" t="s">
        <v>223</v>
      </c>
    </row>
    <row r="25" spans="3:7">
      <c r="C25" s="174" t="s">
        <v>224</v>
      </c>
      <c r="D25" s="175">
        <v>50000</v>
      </c>
      <c r="F25" s="174" t="s">
        <v>225</v>
      </c>
      <c r="G25" s="174" t="s">
        <v>226</v>
      </c>
    </row>
    <row r="26" spans="3:7">
      <c r="C26" s="174" t="s">
        <v>227</v>
      </c>
      <c r="D26" s="175">
        <v>50000</v>
      </c>
      <c r="F26" s="174" t="s">
        <v>228</v>
      </c>
      <c r="G26" s="174" t="s">
        <v>229</v>
      </c>
    </row>
    <row r="27" spans="3:7">
      <c r="C27" s="174" t="s">
        <v>230</v>
      </c>
      <c r="D27" s="175">
        <v>50000</v>
      </c>
      <c r="F27" s="174" t="s">
        <v>231</v>
      </c>
      <c r="G27" s="174" t="s">
        <v>232</v>
      </c>
    </row>
    <row r="28" spans="3:7">
      <c r="C28" s="174" t="s">
        <v>233</v>
      </c>
      <c r="D28" s="175">
        <v>50000</v>
      </c>
      <c r="F28" s="174" t="s">
        <v>234</v>
      </c>
      <c r="G28" s="174" t="s">
        <v>235</v>
      </c>
    </row>
    <row r="29" spans="3:7">
      <c r="C29" s="174" t="s">
        <v>236</v>
      </c>
      <c r="D29" s="175">
        <v>50000</v>
      </c>
      <c r="F29" s="174" t="s">
        <v>237</v>
      </c>
      <c r="G29" s="174" t="s">
        <v>238</v>
      </c>
    </row>
    <row r="30" spans="3:7">
      <c r="C30" s="174" t="s">
        <v>239</v>
      </c>
      <c r="D30" s="175">
        <v>50000</v>
      </c>
      <c r="F30" s="174" t="s">
        <v>240</v>
      </c>
      <c r="G30" s="174" t="s">
        <v>241</v>
      </c>
    </row>
    <row r="31" spans="3:7">
      <c r="C31" s="174" t="s">
        <v>242</v>
      </c>
      <c r="D31" s="175">
        <v>50000</v>
      </c>
      <c r="F31" s="174" t="s">
        <v>243</v>
      </c>
      <c r="G31" s="174" t="s">
        <v>244</v>
      </c>
    </row>
    <row r="32" spans="3:7">
      <c r="C32" s="174" t="s">
        <v>245</v>
      </c>
      <c r="D32" s="175">
        <v>50000</v>
      </c>
      <c r="F32" s="174" t="s">
        <v>246</v>
      </c>
      <c r="G32" s="174" t="s">
        <v>247</v>
      </c>
    </row>
    <row r="33" spans="3:7">
      <c r="C33" s="174" t="s">
        <v>248</v>
      </c>
      <c r="D33" s="175">
        <v>50000</v>
      </c>
      <c r="F33" s="174" t="s">
        <v>249</v>
      </c>
      <c r="G33" s="174" t="s">
        <v>250</v>
      </c>
    </row>
    <row r="34" spans="3:7">
      <c r="C34" s="174" t="s">
        <v>251</v>
      </c>
      <c r="D34" s="175">
        <v>50000</v>
      </c>
      <c r="F34" s="174" t="s">
        <v>252</v>
      </c>
      <c r="G34" s="174" t="s">
        <v>253</v>
      </c>
    </row>
    <row r="35" spans="3:7">
      <c r="C35" s="174" t="s">
        <v>254</v>
      </c>
      <c r="D35" s="175">
        <v>60000</v>
      </c>
      <c r="F35" s="174" t="s">
        <v>255</v>
      </c>
      <c r="G35" s="174" t="s">
        <v>256</v>
      </c>
    </row>
    <row r="36" spans="3:7">
      <c r="C36" s="174" t="s">
        <v>257</v>
      </c>
      <c r="D36" s="175">
        <v>60000</v>
      </c>
      <c r="F36" s="174" t="s">
        <v>258</v>
      </c>
      <c r="G36" s="174" t="s">
        <v>259</v>
      </c>
    </row>
    <row r="37" spans="3:7">
      <c r="C37" s="174" t="s">
        <v>260</v>
      </c>
      <c r="D37" s="175">
        <v>60000</v>
      </c>
      <c r="F37" s="174" t="s">
        <v>261</v>
      </c>
      <c r="G37" s="174" t="s">
        <v>262</v>
      </c>
    </row>
    <row r="38" spans="3:7">
      <c r="C38" s="174" t="s">
        <v>263</v>
      </c>
      <c r="D38" s="175">
        <v>60000</v>
      </c>
      <c r="F38" s="174" t="s">
        <v>264</v>
      </c>
      <c r="G38" s="174" t="s">
        <v>265</v>
      </c>
    </row>
    <row r="39" spans="3:7">
      <c r="C39" s="174">
        <v>2024</v>
      </c>
      <c r="D39" s="175">
        <v>66206</v>
      </c>
      <c r="F39" s="174" t="s">
        <v>266</v>
      </c>
      <c r="G39" s="174" t="s">
        <v>267</v>
      </c>
    </row>
    <row r="40" spans="3:7">
      <c r="C40" s="157">
        <v>2025</v>
      </c>
      <c r="D40" s="175">
        <v>66446</v>
      </c>
      <c r="F40" s="174" t="s">
        <v>268</v>
      </c>
      <c r="G40" s="174" t="s">
        <v>269</v>
      </c>
    </row>
    <row r="41" spans="3:7">
      <c r="C41" s="170">
        <v>2026</v>
      </c>
      <c r="D41" s="175">
        <v>67638</v>
      </c>
      <c r="F41" s="174" t="s">
        <v>270</v>
      </c>
      <c r="G41" s="174" t="s">
        <v>271</v>
      </c>
    </row>
    <row r="42" spans="3:7">
      <c r="F42" s="174" t="s">
        <v>272</v>
      </c>
      <c r="G42" s="174" t="s">
        <v>273</v>
      </c>
    </row>
    <row r="43" spans="3:7">
      <c r="F43" s="174" t="s">
        <v>274</v>
      </c>
      <c r="G43" s="174" t="s">
        <v>275</v>
      </c>
    </row>
    <row r="44" spans="3:7">
      <c r="F44" s="174" t="s">
        <v>276</v>
      </c>
      <c r="G44" s="174" t="s">
        <v>277</v>
      </c>
    </row>
    <row r="45" spans="3:7">
      <c r="F45" s="174" t="s">
        <v>278</v>
      </c>
      <c r="G45" s="174" t="s">
        <v>279</v>
      </c>
    </row>
    <row r="46" spans="3:7">
      <c r="F46" s="174" t="s">
        <v>280</v>
      </c>
      <c r="G46" s="174" t="s">
        <v>281</v>
      </c>
    </row>
    <row r="47" spans="3:7">
      <c r="F47" s="174" t="s">
        <v>282</v>
      </c>
      <c r="G47" s="174" t="s">
        <v>283</v>
      </c>
    </row>
    <row r="48" spans="3:7">
      <c r="F48" s="174" t="s">
        <v>284</v>
      </c>
      <c r="G48" s="174" t="s">
        <v>285</v>
      </c>
    </row>
    <row r="49" spans="6:7">
      <c r="F49" s="174" t="s">
        <v>286</v>
      </c>
      <c r="G49" s="174" t="s">
        <v>287</v>
      </c>
    </row>
    <row r="50" spans="6:7">
      <c r="F50" s="174" t="s">
        <v>288</v>
      </c>
      <c r="G50" s="174" t="s">
        <v>289</v>
      </c>
    </row>
    <row r="51" spans="6:7">
      <c r="F51" s="174" t="s">
        <v>290</v>
      </c>
      <c r="G51" s="174" t="s">
        <v>291</v>
      </c>
    </row>
    <row r="52" spans="6:7">
      <c r="F52" s="174" t="s">
        <v>292</v>
      </c>
      <c r="G52" s="174" t="s">
        <v>293</v>
      </c>
    </row>
    <row r="53" spans="6:7">
      <c r="F53" s="174" t="s">
        <v>294</v>
      </c>
      <c r="G53" s="174" t="s">
        <v>295</v>
      </c>
    </row>
    <row r="54" spans="6:7">
      <c r="F54" s="174" t="s">
        <v>296</v>
      </c>
      <c r="G54" s="174" t="s">
        <v>297</v>
      </c>
    </row>
    <row r="55" spans="6:7">
      <c r="F55" s="174" t="s">
        <v>298</v>
      </c>
      <c r="G55" s="174" t="s">
        <v>299</v>
      </c>
    </row>
    <row r="56" spans="6:7">
      <c r="F56" s="174" t="s">
        <v>300</v>
      </c>
      <c r="G56" s="174" t="s">
        <v>301</v>
      </c>
    </row>
    <row r="57" spans="6:7">
      <c r="F57" s="174" t="s">
        <v>302</v>
      </c>
      <c r="G57" s="174" t="s">
        <v>303</v>
      </c>
    </row>
    <row r="58" spans="6:7">
      <c r="F58" s="174" t="s">
        <v>304</v>
      </c>
      <c r="G58" s="174" t="s">
        <v>305</v>
      </c>
    </row>
    <row r="59" spans="6:7">
      <c r="F59" s="174" t="s">
        <v>306</v>
      </c>
      <c r="G59" s="174" t="s">
        <v>307</v>
      </c>
    </row>
    <row r="60" spans="6:7">
      <c r="F60" s="174" t="s">
        <v>308</v>
      </c>
      <c r="G60" s="174" t="s">
        <v>309</v>
      </c>
    </row>
    <row r="61" spans="6:7">
      <c r="F61" s="174" t="s">
        <v>310</v>
      </c>
      <c r="G61" s="174" t="s">
        <v>311</v>
      </c>
    </row>
    <row r="62" spans="6:7">
      <c r="F62" s="174" t="s">
        <v>312</v>
      </c>
      <c r="G62" s="174" t="s">
        <v>313</v>
      </c>
    </row>
    <row r="63" spans="6:7">
      <c r="F63" s="174" t="s">
        <v>314</v>
      </c>
      <c r="G63" s="174" t="s">
        <v>315</v>
      </c>
    </row>
    <row r="64" spans="6:7">
      <c r="F64" s="174" t="s">
        <v>316</v>
      </c>
      <c r="G64" s="174" t="s">
        <v>317</v>
      </c>
    </row>
    <row r="65" spans="6:7" ht="28">
      <c r="F65" s="174" t="s">
        <v>318</v>
      </c>
      <c r="G65" s="174" t="s">
        <v>319</v>
      </c>
    </row>
    <row r="66" spans="6:7">
      <c r="F66" s="174" t="s">
        <v>320</v>
      </c>
      <c r="G66" s="174" t="s">
        <v>321</v>
      </c>
    </row>
    <row r="67" spans="6:7">
      <c r="F67" s="174" t="s">
        <v>322</v>
      </c>
      <c r="G67" s="174" t="s">
        <v>323</v>
      </c>
    </row>
    <row r="68" spans="6:7" ht="28">
      <c r="F68" s="174" t="s">
        <v>324</v>
      </c>
      <c r="G68" s="174" t="s">
        <v>325</v>
      </c>
    </row>
    <row r="69" spans="6:7" ht="28">
      <c r="F69" s="174" t="s">
        <v>326</v>
      </c>
      <c r="G69" s="174" t="s">
        <v>327</v>
      </c>
    </row>
    <row r="70" spans="6:7">
      <c r="F70" s="174" t="s">
        <v>328</v>
      </c>
      <c r="G70" s="174" t="s">
        <v>329</v>
      </c>
    </row>
    <row r="71" spans="6:7">
      <c r="F71" s="174" t="s">
        <v>330</v>
      </c>
      <c r="G71" s="174" t="s">
        <v>331</v>
      </c>
    </row>
    <row r="72" spans="6:7">
      <c r="F72" s="174" t="s">
        <v>332</v>
      </c>
      <c r="G72" s="174" t="s">
        <v>333</v>
      </c>
    </row>
    <row r="73" spans="6:7">
      <c r="F73" s="174" t="s">
        <v>334</v>
      </c>
      <c r="G73" s="174" t="s">
        <v>335</v>
      </c>
    </row>
    <row r="74" spans="6:7">
      <c r="F74" s="174" t="s">
        <v>336</v>
      </c>
      <c r="G74" s="174" t="s">
        <v>337</v>
      </c>
    </row>
    <row r="75" spans="6:7">
      <c r="F75" s="174" t="s">
        <v>338</v>
      </c>
      <c r="G75" s="174" t="s">
        <v>339</v>
      </c>
    </row>
    <row r="76" spans="6:7">
      <c r="F76" s="174" t="s">
        <v>340</v>
      </c>
      <c r="G76" s="174" t="s">
        <v>341</v>
      </c>
    </row>
    <row r="77" spans="6:7">
      <c r="F77" s="174" t="s">
        <v>342</v>
      </c>
      <c r="G77" s="174" t="s">
        <v>343</v>
      </c>
    </row>
    <row r="78" spans="6:7">
      <c r="F78" s="174" t="s">
        <v>344</v>
      </c>
      <c r="G78" s="174" t="s">
        <v>345</v>
      </c>
    </row>
    <row r="79" spans="6:7">
      <c r="F79" s="174" t="s">
        <v>346</v>
      </c>
      <c r="G79" s="174" t="s">
        <v>347</v>
      </c>
    </row>
    <row r="80" spans="6:7">
      <c r="F80" s="174" t="s">
        <v>348</v>
      </c>
      <c r="G80" s="174" t="s">
        <v>349</v>
      </c>
    </row>
    <row r="81" spans="6:7">
      <c r="F81" s="174" t="s">
        <v>350</v>
      </c>
      <c r="G81" s="174" t="s">
        <v>351</v>
      </c>
    </row>
    <row r="82" spans="6:7">
      <c r="F82" s="174" t="s">
        <v>352</v>
      </c>
      <c r="G82" s="174" t="s">
        <v>353</v>
      </c>
    </row>
    <row r="83" spans="6:7">
      <c r="F83" s="174" t="s">
        <v>354</v>
      </c>
      <c r="G83" s="174" t="s">
        <v>355</v>
      </c>
    </row>
    <row r="84" spans="6:7">
      <c r="F84" s="174" t="s">
        <v>356</v>
      </c>
      <c r="G84" s="174" t="s">
        <v>357</v>
      </c>
    </row>
    <row r="85" spans="6:7">
      <c r="F85" s="174" t="s">
        <v>358</v>
      </c>
      <c r="G85" s="174" t="s">
        <v>359</v>
      </c>
    </row>
    <row r="86" spans="6:7">
      <c r="F86" s="174" t="s">
        <v>360</v>
      </c>
      <c r="G86" s="174" t="s">
        <v>361</v>
      </c>
    </row>
    <row r="87" spans="6:7">
      <c r="F87" s="174" t="s">
        <v>362</v>
      </c>
      <c r="G87" s="174" t="s">
        <v>363</v>
      </c>
    </row>
    <row r="88" spans="6:7">
      <c r="F88" s="174" t="s">
        <v>364</v>
      </c>
      <c r="G88" s="174" t="s">
        <v>365</v>
      </c>
    </row>
    <row r="89" spans="6:7">
      <c r="F89" s="174" t="s">
        <v>366</v>
      </c>
      <c r="G89" s="174" t="s">
        <v>367</v>
      </c>
    </row>
    <row r="90" spans="6:7">
      <c r="F90" s="174" t="s">
        <v>368</v>
      </c>
      <c r="G90" s="174" t="s">
        <v>369</v>
      </c>
    </row>
    <row r="91" spans="6:7">
      <c r="F91" s="174" t="s">
        <v>370</v>
      </c>
      <c r="G91" s="174" t="s">
        <v>371</v>
      </c>
    </row>
    <row r="92" spans="6:7">
      <c r="F92" s="174" t="s">
        <v>372</v>
      </c>
      <c r="G92" s="174" t="s">
        <v>373</v>
      </c>
    </row>
    <row r="93" spans="6:7">
      <c r="F93" s="174" t="s">
        <v>374</v>
      </c>
      <c r="G93" s="174" t="s">
        <v>375</v>
      </c>
    </row>
    <row r="94" spans="6:7">
      <c r="F94" s="174" t="s">
        <v>376</v>
      </c>
      <c r="G94" s="174" t="s">
        <v>377</v>
      </c>
    </row>
    <row r="95" spans="6:7">
      <c r="F95" s="174" t="s">
        <v>378</v>
      </c>
      <c r="G95" s="174" t="s">
        <v>379</v>
      </c>
    </row>
    <row r="96" spans="6:7">
      <c r="F96" s="174" t="s">
        <v>380</v>
      </c>
      <c r="G96" s="174" t="s">
        <v>381</v>
      </c>
    </row>
    <row r="97" spans="6:7">
      <c r="F97" s="174" t="s">
        <v>382</v>
      </c>
      <c r="G97" s="174" t="s">
        <v>383</v>
      </c>
    </row>
    <row r="98" spans="6:7">
      <c r="F98" s="174" t="s">
        <v>384</v>
      </c>
      <c r="G98" s="174" t="s">
        <v>385</v>
      </c>
    </row>
    <row r="99" spans="6:7">
      <c r="F99" s="174" t="s">
        <v>386</v>
      </c>
      <c r="G99" s="174" t="s">
        <v>387</v>
      </c>
    </row>
    <row r="100" spans="6:7">
      <c r="F100" s="174" t="s">
        <v>388</v>
      </c>
      <c r="G100" s="174" t="s">
        <v>389</v>
      </c>
    </row>
    <row r="101" spans="6:7">
      <c r="F101" s="174" t="s">
        <v>390</v>
      </c>
      <c r="G101" s="174" t="s">
        <v>391</v>
      </c>
    </row>
    <row r="102" spans="6:7">
      <c r="F102" s="174" t="s">
        <v>392</v>
      </c>
      <c r="G102" s="174" t="s">
        <v>393</v>
      </c>
    </row>
    <row r="103" spans="6:7" ht="28">
      <c r="F103" s="174" t="s">
        <v>394</v>
      </c>
      <c r="G103" s="174" t="s">
        <v>395</v>
      </c>
    </row>
    <row r="104" spans="6:7">
      <c r="F104" s="174" t="s">
        <v>396</v>
      </c>
      <c r="G104" s="174" t="s">
        <v>397</v>
      </c>
    </row>
    <row r="105" spans="6:7">
      <c r="F105" s="174" t="s">
        <v>398</v>
      </c>
      <c r="G105" s="174" t="s">
        <v>399</v>
      </c>
    </row>
    <row r="106" spans="6:7">
      <c r="F106" s="174" t="s">
        <v>400</v>
      </c>
      <c r="G106" s="174" t="s">
        <v>401</v>
      </c>
    </row>
    <row r="107" spans="6:7">
      <c r="F107" s="174" t="s">
        <v>402</v>
      </c>
      <c r="G107" s="174" t="s">
        <v>403</v>
      </c>
    </row>
    <row r="108" spans="6:7">
      <c r="F108" s="174" t="s">
        <v>404</v>
      </c>
      <c r="G108" s="174" t="s">
        <v>405</v>
      </c>
    </row>
    <row r="109" spans="6:7">
      <c r="F109" s="174" t="s">
        <v>406</v>
      </c>
      <c r="G109" s="174" t="s">
        <v>407</v>
      </c>
    </row>
    <row r="110" spans="6:7">
      <c r="F110" s="174" t="s">
        <v>408</v>
      </c>
      <c r="G110" s="174" t="s">
        <v>409</v>
      </c>
    </row>
    <row r="111" spans="6:7">
      <c r="F111" s="174" t="s">
        <v>410</v>
      </c>
      <c r="G111" s="174" t="s">
        <v>411</v>
      </c>
    </row>
    <row r="112" spans="6:7">
      <c r="F112" s="174" t="s">
        <v>412</v>
      </c>
      <c r="G112" s="174" t="s">
        <v>413</v>
      </c>
    </row>
    <row r="113" spans="6:7">
      <c r="F113" s="174" t="s">
        <v>414</v>
      </c>
      <c r="G113" s="174" t="s">
        <v>415</v>
      </c>
    </row>
    <row r="114" spans="6:7">
      <c r="F114" s="174" t="s">
        <v>416</v>
      </c>
      <c r="G114" s="174" t="s">
        <v>417</v>
      </c>
    </row>
    <row r="115" spans="6:7">
      <c r="F115" s="174" t="s">
        <v>418</v>
      </c>
      <c r="G115" s="174" t="s">
        <v>419</v>
      </c>
    </row>
    <row r="116" spans="6:7">
      <c r="F116" s="174" t="s">
        <v>420</v>
      </c>
      <c r="G116" s="174" t="s">
        <v>421</v>
      </c>
    </row>
    <row r="117" spans="6:7">
      <c r="F117" s="174" t="s">
        <v>422</v>
      </c>
      <c r="G117" s="174" t="s">
        <v>423</v>
      </c>
    </row>
    <row r="118" spans="6:7">
      <c r="F118" s="174" t="s">
        <v>424</v>
      </c>
      <c r="G118" s="174" t="s">
        <v>425</v>
      </c>
    </row>
    <row r="119" spans="6:7">
      <c r="F119" s="174" t="s">
        <v>426</v>
      </c>
      <c r="G119" s="174" t="s">
        <v>427</v>
      </c>
    </row>
    <row r="120" spans="6:7">
      <c r="F120" s="174" t="s">
        <v>428</v>
      </c>
      <c r="G120" s="174" t="s">
        <v>429</v>
      </c>
    </row>
    <row r="121" spans="6:7">
      <c r="F121" s="174" t="s">
        <v>430</v>
      </c>
      <c r="G121" s="174" t="s">
        <v>431</v>
      </c>
    </row>
    <row r="122" spans="6:7">
      <c r="F122" s="174" t="s">
        <v>432</v>
      </c>
      <c r="G122" s="174" t="s">
        <v>433</v>
      </c>
    </row>
    <row r="123" spans="6:7" ht="28">
      <c r="F123" s="174" t="s">
        <v>434</v>
      </c>
      <c r="G123" s="174" t="s">
        <v>435</v>
      </c>
    </row>
    <row r="124" spans="6:7">
      <c r="F124" s="174" t="s">
        <v>436</v>
      </c>
      <c r="G124" s="174" t="s">
        <v>437</v>
      </c>
    </row>
    <row r="125" spans="6:7" ht="28">
      <c r="F125" s="174" t="s">
        <v>438</v>
      </c>
      <c r="G125" s="174" t="s">
        <v>439</v>
      </c>
    </row>
    <row r="126" spans="6:7">
      <c r="F126" s="174" t="s">
        <v>440</v>
      </c>
      <c r="G126" s="174" t="s">
        <v>441</v>
      </c>
    </row>
    <row r="127" spans="6:7">
      <c r="F127" s="174" t="s">
        <v>442</v>
      </c>
      <c r="G127" s="174" t="s">
        <v>443</v>
      </c>
    </row>
    <row r="128" spans="6:7">
      <c r="F128" s="174" t="s">
        <v>444</v>
      </c>
      <c r="G128" s="174" t="s">
        <v>445</v>
      </c>
    </row>
    <row r="129" spans="6:7">
      <c r="F129" s="174" t="s">
        <v>446</v>
      </c>
      <c r="G129" s="174" t="s">
        <v>447</v>
      </c>
    </row>
    <row r="130" spans="6:7">
      <c r="F130" s="174" t="s">
        <v>448</v>
      </c>
      <c r="G130" s="174" t="s">
        <v>449</v>
      </c>
    </row>
    <row r="131" spans="6:7">
      <c r="F131" s="174" t="s">
        <v>450</v>
      </c>
      <c r="G131" s="174" t="s">
        <v>451</v>
      </c>
    </row>
    <row r="132" spans="6:7">
      <c r="F132" s="174" t="s">
        <v>452</v>
      </c>
      <c r="G132" s="174" t="s">
        <v>453</v>
      </c>
    </row>
    <row r="133" spans="6:7">
      <c r="F133" s="174" t="s">
        <v>454</v>
      </c>
      <c r="G133" s="174" t="s">
        <v>455</v>
      </c>
    </row>
    <row r="134" spans="6:7">
      <c r="F134" s="174" t="s">
        <v>456</v>
      </c>
      <c r="G134" s="174" t="s">
        <v>457</v>
      </c>
    </row>
    <row r="135" spans="6:7">
      <c r="F135" s="174" t="s">
        <v>458</v>
      </c>
      <c r="G135" s="174" t="s">
        <v>459</v>
      </c>
    </row>
    <row r="136" spans="6:7">
      <c r="F136" s="174" t="s">
        <v>460</v>
      </c>
      <c r="G136" s="174" t="s">
        <v>461</v>
      </c>
    </row>
    <row r="137" spans="6:7">
      <c r="F137" s="174" t="s">
        <v>462</v>
      </c>
      <c r="G137" s="174" t="s">
        <v>463</v>
      </c>
    </row>
    <row r="138" spans="6:7">
      <c r="F138" s="174" t="s">
        <v>464</v>
      </c>
      <c r="G138" s="174" t="s">
        <v>465</v>
      </c>
    </row>
    <row r="139" spans="6:7" ht="28">
      <c r="F139" s="174" t="s">
        <v>466</v>
      </c>
      <c r="G139" s="174" t="s">
        <v>467</v>
      </c>
    </row>
    <row r="140" spans="6:7" ht="28">
      <c r="F140" s="174" t="s">
        <v>468</v>
      </c>
      <c r="G140" s="174" t="s">
        <v>469</v>
      </c>
    </row>
    <row r="141" spans="6:7" ht="42">
      <c r="F141" s="174" t="s">
        <v>470</v>
      </c>
      <c r="G141" s="174" t="s">
        <v>471</v>
      </c>
    </row>
    <row r="142" spans="6:7">
      <c r="F142" s="174" t="s">
        <v>472</v>
      </c>
      <c r="G142" s="174" t="s">
        <v>473</v>
      </c>
    </row>
    <row r="143" spans="6:7">
      <c r="F143" s="174" t="s">
        <v>474</v>
      </c>
      <c r="G143" s="174" t="s">
        <v>475</v>
      </c>
    </row>
    <row r="144" spans="6:7">
      <c r="F144" s="174" t="s">
        <v>476</v>
      </c>
      <c r="G144" s="174" t="s">
        <v>477</v>
      </c>
    </row>
    <row r="145" spans="6:7">
      <c r="F145" s="174" t="s">
        <v>478</v>
      </c>
      <c r="G145" s="174" t="s">
        <v>479</v>
      </c>
    </row>
    <row r="146" spans="6:7">
      <c r="F146" s="174" t="s">
        <v>480</v>
      </c>
      <c r="G146" s="174" t="s">
        <v>481</v>
      </c>
    </row>
    <row r="147" spans="6:7">
      <c r="F147" s="174" t="s">
        <v>482</v>
      </c>
      <c r="G147" s="174" t="s">
        <v>483</v>
      </c>
    </row>
    <row r="148" spans="6:7">
      <c r="F148" s="174" t="s">
        <v>484</v>
      </c>
      <c r="G148" s="174" t="s">
        <v>485</v>
      </c>
    </row>
    <row r="149" spans="6:7">
      <c r="F149" s="174" t="s">
        <v>486</v>
      </c>
      <c r="G149" s="174" t="s">
        <v>487</v>
      </c>
    </row>
    <row r="150" spans="6:7">
      <c r="F150" s="174" t="s">
        <v>488</v>
      </c>
      <c r="G150" s="174" t="s">
        <v>489</v>
      </c>
    </row>
    <row r="151" spans="6:7">
      <c r="F151" s="174" t="s">
        <v>490</v>
      </c>
      <c r="G151" s="174" t="s">
        <v>491</v>
      </c>
    </row>
    <row r="152" spans="6:7">
      <c r="F152" s="174" t="s">
        <v>492</v>
      </c>
      <c r="G152" s="174" t="s">
        <v>493</v>
      </c>
    </row>
    <row r="153" spans="6:7">
      <c r="F153" s="174" t="s">
        <v>494</v>
      </c>
      <c r="G153" s="174" t="s">
        <v>495</v>
      </c>
    </row>
    <row r="154" spans="6:7">
      <c r="F154" s="174" t="s">
        <v>496</v>
      </c>
      <c r="G154" s="174" t="s">
        <v>497</v>
      </c>
    </row>
    <row r="155" spans="6:7">
      <c r="F155" s="174" t="s">
        <v>498</v>
      </c>
      <c r="G155" s="174" t="s">
        <v>499</v>
      </c>
    </row>
    <row r="156" spans="6:7">
      <c r="F156" s="174" t="s">
        <v>500</v>
      </c>
      <c r="G156" s="174" t="s">
        <v>501</v>
      </c>
    </row>
    <row r="157" spans="6:7">
      <c r="F157" s="174" t="s">
        <v>502</v>
      </c>
      <c r="G157" s="174" t="s">
        <v>503</v>
      </c>
    </row>
    <row r="158" spans="6:7">
      <c r="F158" s="174" t="s">
        <v>504</v>
      </c>
      <c r="G158" s="174" t="s">
        <v>505</v>
      </c>
    </row>
    <row r="159" spans="6:7">
      <c r="F159" s="174" t="s">
        <v>506</v>
      </c>
      <c r="G159" s="174" t="s">
        <v>507</v>
      </c>
    </row>
    <row r="160" spans="6:7">
      <c r="F160" s="174" t="s">
        <v>508</v>
      </c>
      <c r="G160" s="174" t="s">
        <v>509</v>
      </c>
    </row>
    <row r="161" spans="6:7">
      <c r="F161" s="174" t="s">
        <v>510</v>
      </c>
      <c r="G161" s="174" t="s">
        <v>511</v>
      </c>
    </row>
    <row r="162" spans="6:7">
      <c r="F162" s="174" t="s">
        <v>512</v>
      </c>
      <c r="G162" s="174" t="s">
        <v>513</v>
      </c>
    </row>
    <row r="163" spans="6:7">
      <c r="F163" s="174" t="s">
        <v>514</v>
      </c>
      <c r="G163" s="174" t="s">
        <v>515</v>
      </c>
    </row>
    <row r="164" spans="6:7">
      <c r="F164" s="174" t="s">
        <v>516</v>
      </c>
      <c r="G164" s="174" t="s">
        <v>517</v>
      </c>
    </row>
    <row r="165" spans="6:7">
      <c r="F165" s="174" t="s">
        <v>518</v>
      </c>
      <c r="G165" s="174" t="s">
        <v>519</v>
      </c>
    </row>
    <row r="166" spans="6:7">
      <c r="F166" s="174" t="s">
        <v>520</v>
      </c>
      <c r="G166" s="174" t="s">
        <v>521</v>
      </c>
    </row>
    <row r="167" spans="6:7">
      <c r="F167" s="174" t="s">
        <v>522</v>
      </c>
      <c r="G167" s="174" t="s">
        <v>523</v>
      </c>
    </row>
    <row r="168" spans="6:7">
      <c r="F168" s="174" t="s">
        <v>524</v>
      </c>
      <c r="G168" s="174" t="s">
        <v>525</v>
      </c>
    </row>
    <row r="169" spans="6:7">
      <c r="F169" s="174" t="s">
        <v>526</v>
      </c>
      <c r="G169" s="174" t="s">
        <v>527</v>
      </c>
    </row>
    <row r="170" spans="6:7">
      <c r="F170" s="174" t="s">
        <v>528</v>
      </c>
      <c r="G170" s="174" t="s">
        <v>529</v>
      </c>
    </row>
    <row r="171" spans="6:7">
      <c r="F171" s="174" t="s">
        <v>530</v>
      </c>
      <c r="G171" s="174" t="s">
        <v>531</v>
      </c>
    </row>
    <row r="172" spans="6:7">
      <c r="F172" s="174" t="s">
        <v>532</v>
      </c>
      <c r="G172" s="174" t="s">
        <v>533</v>
      </c>
    </row>
    <row r="173" spans="6:7">
      <c r="F173" s="174" t="s">
        <v>534</v>
      </c>
      <c r="G173" s="174" t="s">
        <v>535</v>
      </c>
    </row>
    <row r="174" spans="6:7" ht="28">
      <c r="F174" s="174" t="s">
        <v>536</v>
      </c>
      <c r="G174" s="174" t="s">
        <v>537</v>
      </c>
    </row>
    <row r="175" spans="6:7">
      <c r="F175" s="174" t="s">
        <v>538</v>
      </c>
      <c r="G175" s="174" t="s">
        <v>539</v>
      </c>
    </row>
    <row r="176" spans="6:7" ht="28">
      <c r="F176" s="174" t="s">
        <v>540</v>
      </c>
      <c r="G176" s="174" t="s">
        <v>541</v>
      </c>
    </row>
    <row r="177" spans="6:7" ht="28">
      <c r="F177" s="174" t="s">
        <v>542</v>
      </c>
      <c r="G177" s="174" t="s">
        <v>543</v>
      </c>
    </row>
    <row r="178" spans="6:7">
      <c r="F178" s="174" t="s">
        <v>544</v>
      </c>
      <c r="G178" s="174" t="s">
        <v>545</v>
      </c>
    </row>
    <row r="179" spans="6:7" ht="28">
      <c r="F179" s="174" t="s">
        <v>546</v>
      </c>
      <c r="G179" s="174" t="s">
        <v>547</v>
      </c>
    </row>
    <row r="180" spans="6:7">
      <c r="F180" s="174" t="s">
        <v>548</v>
      </c>
      <c r="G180" s="174" t="s">
        <v>549</v>
      </c>
    </row>
    <row r="181" spans="6:7">
      <c r="F181" s="174" t="s">
        <v>550</v>
      </c>
      <c r="G181" s="174" t="s">
        <v>551</v>
      </c>
    </row>
    <row r="182" spans="6:7">
      <c r="F182" s="174" t="s">
        <v>552</v>
      </c>
      <c r="G182" s="174" t="s">
        <v>553</v>
      </c>
    </row>
    <row r="183" spans="6:7">
      <c r="F183" s="174" t="s">
        <v>554</v>
      </c>
      <c r="G183" s="174" t="s">
        <v>555</v>
      </c>
    </row>
    <row r="184" spans="6:7">
      <c r="F184" s="174" t="s">
        <v>556</v>
      </c>
      <c r="G184" s="174" t="s">
        <v>557</v>
      </c>
    </row>
    <row r="185" spans="6:7">
      <c r="F185" s="174" t="s">
        <v>558</v>
      </c>
      <c r="G185" s="174" t="s">
        <v>559</v>
      </c>
    </row>
    <row r="186" spans="6:7">
      <c r="F186" s="174" t="s">
        <v>560</v>
      </c>
      <c r="G186" s="174" t="s">
        <v>561</v>
      </c>
    </row>
    <row r="187" spans="6:7">
      <c r="F187" s="174" t="s">
        <v>562</v>
      </c>
      <c r="G187" s="174" t="s">
        <v>563</v>
      </c>
    </row>
    <row r="188" spans="6:7" ht="28">
      <c r="F188" s="174" t="s">
        <v>564</v>
      </c>
      <c r="G188" s="174" t="s">
        <v>565</v>
      </c>
    </row>
    <row r="189" spans="6:7">
      <c r="F189" s="174" t="s">
        <v>566</v>
      </c>
      <c r="G189" s="174" t="s">
        <v>567</v>
      </c>
    </row>
    <row r="190" spans="6:7">
      <c r="F190" s="174" t="s">
        <v>568</v>
      </c>
      <c r="G190" s="174" t="s">
        <v>569</v>
      </c>
    </row>
    <row r="191" spans="6:7" ht="28">
      <c r="F191" s="174" t="s">
        <v>570</v>
      </c>
      <c r="G191" s="174" t="s">
        <v>571</v>
      </c>
    </row>
    <row r="192" spans="6:7">
      <c r="F192" s="174" t="s">
        <v>572</v>
      </c>
      <c r="G192" s="174" t="s">
        <v>573</v>
      </c>
    </row>
    <row r="193" spans="6:7">
      <c r="F193" s="174" t="s">
        <v>574</v>
      </c>
      <c r="G193" s="174" t="s">
        <v>575</v>
      </c>
    </row>
    <row r="194" spans="6:7">
      <c r="F194" s="174" t="s">
        <v>576</v>
      </c>
      <c r="G194" s="174" t="s">
        <v>577</v>
      </c>
    </row>
    <row r="195" spans="6:7">
      <c r="F195" s="174" t="s">
        <v>578</v>
      </c>
      <c r="G195" s="174" t="s">
        <v>579</v>
      </c>
    </row>
    <row r="196" spans="6:7">
      <c r="F196" s="174" t="s">
        <v>580</v>
      </c>
      <c r="G196" s="174" t="s">
        <v>581</v>
      </c>
    </row>
    <row r="197" spans="6:7">
      <c r="F197" s="174" t="s">
        <v>582</v>
      </c>
      <c r="G197" s="174" t="s">
        <v>583</v>
      </c>
    </row>
    <row r="198" spans="6:7">
      <c r="F198" s="174" t="s">
        <v>584</v>
      </c>
      <c r="G198" s="174" t="s">
        <v>585</v>
      </c>
    </row>
    <row r="199" spans="6:7">
      <c r="F199" s="174" t="s">
        <v>586</v>
      </c>
      <c r="G199" s="174" t="s">
        <v>587</v>
      </c>
    </row>
    <row r="200" spans="6:7">
      <c r="F200" s="174" t="s">
        <v>588</v>
      </c>
      <c r="G200" s="174" t="s">
        <v>589</v>
      </c>
    </row>
    <row r="201" spans="6:7">
      <c r="F201" s="174" t="s">
        <v>590</v>
      </c>
      <c r="G201" s="174" t="s">
        <v>591</v>
      </c>
    </row>
    <row r="202" spans="6:7">
      <c r="F202" s="174" t="s">
        <v>592</v>
      </c>
      <c r="G202" s="174" t="s">
        <v>593</v>
      </c>
    </row>
    <row r="203" spans="6:7">
      <c r="F203" s="174" t="s">
        <v>594</v>
      </c>
      <c r="G203" s="174" t="s">
        <v>595</v>
      </c>
    </row>
    <row r="204" spans="6:7">
      <c r="F204" s="174" t="s">
        <v>596</v>
      </c>
      <c r="G204" s="174" t="s">
        <v>597</v>
      </c>
    </row>
    <row r="205" spans="6:7">
      <c r="F205" s="174" t="s">
        <v>598</v>
      </c>
      <c r="G205" s="174" t="s">
        <v>599</v>
      </c>
    </row>
    <row r="206" spans="6:7">
      <c r="F206" s="174" t="s">
        <v>600</v>
      </c>
      <c r="G206" s="174" t="s">
        <v>601</v>
      </c>
    </row>
    <row r="207" spans="6:7">
      <c r="F207" s="174" t="s">
        <v>602</v>
      </c>
      <c r="G207" s="174" t="s">
        <v>603</v>
      </c>
    </row>
    <row r="208" spans="6:7">
      <c r="F208" s="174" t="s">
        <v>604</v>
      </c>
      <c r="G208" s="174" t="s">
        <v>605</v>
      </c>
    </row>
    <row r="209" spans="6:7">
      <c r="F209" s="174" t="s">
        <v>606</v>
      </c>
      <c r="G209" s="174" t="s">
        <v>607</v>
      </c>
    </row>
    <row r="210" spans="6:7">
      <c r="F210" s="174" t="s">
        <v>608</v>
      </c>
      <c r="G210" s="174" t="s">
        <v>609</v>
      </c>
    </row>
    <row r="211" spans="6:7">
      <c r="F211" s="174" t="s">
        <v>610</v>
      </c>
      <c r="G211" s="174" t="s">
        <v>611</v>
      </c>
    </row>
    <row r="212" spans="6:7" ht="28">
      <c r="F212" s="174" t="s">
        <v>612</v>
      </c>
      <c r="G212" s="174" t="s">
        <v>613</v>
      </c>
    </row>
    <row r="213" spans="6:7" ht="28">
      <c r="F213" s="174" t="s">
        <v>614</v>
      </c>
      <c r="G213" s="174" t="s">
        <v>615</v>
      </c>
    </row>
    <row r="214" spans="6:7">
      <c r="F214" s="174" t="s">
        <v>616</v>
      </c>
      <c r="G214" s="174" t="s">
        <v>617</v>
      </c>
    </row>
    <row r="215" spans="6:7">
      <c r="F215" s="174" t="s">
        <v>618</v>
      </c>
      <c r="G215" s="174" t="s">
        <v>619</v>
      </c>
    </row>
    <row r="216" spans="6:7">
      <c r="F216" s="174" t="s">
        <v>620</v>
      </c>
      <c r="G216" s="174" t="s">
        <v>621</v>
      </c>
    </row>
    <row r="217" spans="6:7">
      <c r="F217" s="174" t="s">
        <v>622</v>
      </c>
      <c r="G217" s="174" t="s">
        <v>623</v>
      </c>
    </row>
    <row r="218" spans="6:7">
      <c r="F218" s="174" t="s">
        <v>624</v>
      </c>
      <c r="G218" s="174" t="s">
        <v>625</v>
      </c>
    </row>
    <row r="219" spans="6:7">
      <c r="F219" s="174" t="s">
        <v>626</v>
      </c>
      <c r="G219" s="174" t="s">
        <v>627</v>
      </c>
    </row>
    <row r="220" spans="6:7">
      <c r="F220" s="174" t="s">
        <v>628</v>
      </c>
      <c r="G220" s="174" t="s">
        <v>629</v>
      </c>
    </row>
    <row r="221" spans="6:7">
      <c r="F221" s="174" t="s">
        <v>630</v>
      </c>
      <c r="G221" s="174" t="s">
        <v>631</v>
      </c>
    </row>
    <row r="222" spans="6:7">
      <c r="F222" s="174" t="s">
        <v>632</v>
      </c>
      <c r="G222" s="174" t="s">
        <v>633</v>
      </c>
    </row>
    <row r="223" spans="6:7">
      <c r="F223" s="174" t="s">
        <v>634</v>
      </c>
      <c r="G223" s="174" t="s">
        <v>635</v>
      </c>
    </row>
    <row r="224" spans="6:7">
      <c r="F224" s="174" t="s">
        <v>636</v>
      </c>
      <c r="G224" s="174" t="s">
        <v>637</v>
      </c>
    </row>
    <row r="225" spans="6:7">
      <c r="F225" s="174" t="s">
        <v>638</v>
      </c>
      <c r="G225" s="174" t="s">
        <v>639</v>
      </c>
    </row>
    <row r="226" spans="6:7">
      <c r="F226" s="174" t="s">
        <v>640</v>
      </c>
      <c r="G226" s="174" t="s">
        <v>641</v>
      </c>
    </row>
    <row r="227" spans="6:7" ht="28">
      <c r="F227" s="174" t="s">
        <v>642</v>
      </c>
      <c r="G227" s="174" t="s">
        <v>643</v>
      </c>
    </row>
    <row r="228" spans="6:7">
      <c r="F228" s="174" t="s">
        <v>644</v>
      </c>
      <c r="G228" s="174" t="s">
        <v>645</v>
      </c>
    </row>
    <row r="229" spans="6:7">
      <c r="F229" s="174" t="s">
        <v>646</v>
      </c>
      <c r="G229" s="174" t="s">
        <v>647</v>
      </c>
    </row>
    <row r="230" spans="6:7">
      <c r="F230" s="174" t="s">
        <v>648</v>
      </c>
      <c r="G230" s="174" t="s">
        <v>649</v>
      </c>
    </row>
    <row r="231" spans="6:7">
      <c r="F231" s="174" t="s">
        <v>650</v>
      </c>
      <c r="G231" s="174" t="s">
        <v>651</v>
      </c>
    </row>
    <row r="232" spans="6:7">
      <c r="F232" s="174" t="s">
        <v>652</v>
      </c>
      <c r="G232" s="174" t="s">
        <v>653</v>
      </c>
    </row>
    <row r="233" spans="6:7">
      <c r="F233" s="174" t="s">
        <v>654</v>
      </c>
      <c r="G233" s="174" t="s">
        <v>655</v>
      </c>
    </row>
    <row r="234" spans="6:7">
      <c r="F234" s="174" t="s">
        <v>656</v>
      </c>
      <c r="G234" s="174" t="s">
        <v>657</v>
      </c>
    </row>
    <row r="235" spans="6:7">
      <c r="F235" s="174" t="s">
        <v>658</v>
      </c>
      <c r="G235" s="174" t="s">
        <v>659</v>
      </c>
    </row>
    <row r="236" spans="6:7">
      <c r="F236" s="174" t="s">
        <v>660</v>
      </c>
      <c r="G236" s="174" t="s">
        <v>661</v>
      </c>
    </row>
    <row r="237" spans="6:7" ht="28">
      <c r="F237" s="174" t="s">
        <v>662</v>
      </c>
      <c r="G237" s="174" t="s">
        <v>663</v>
      </c>
    </row>
    <row r="238" spans="6:7" ht="28">
      <c r="F238" s="174" t="s">
        <v>664</v>
      </c>
      <c r="G238" s="174" t="s">
        <v>665</v>
      </c>
    </row>
    <row r="239" spans="6:7">
      <c r="F239" s="174" t="s">
        <v>666</v>
      </c>
      <c r="G239" s="174" t="s">
        <v>667</v>
      </c>
    </row>
    <row r="240" spans="6:7">
      <c r="F240" s="174" t="s">
        <v>668</v>
      </c>
      <c r="G240" s="174" t="s">
        <v>669</v>
      </c>
    </row>
    <row r="241" spans="6:7">
      <c r="F241" s="174" t="s">
        <v>670</v>
      </c>
      <c r="G241" s="174" t="s">
        <v>671</v>
      </c>
    </row>
    <row r="242" spans="6:7">
      <c r="F242" s="174" t="s">
        <v>672</v>
      </c>
      <c r="G242" s="174" t="s">
        <v>673</v>
      </c>
    </row>
    <row r="243" spans="6:7" ht="28">
      <c r="F243" s="174" t="s">
        <v>674</v>
      </c>
      <c r="G243" s="174" t="s">
        <v>675</v>
      </c>
    </row>
    <row r="244" spans="6:7">
      <c r="F244" s="174" t="s">
        <v>676</v>
      </c>
      <c r="G244" s="174" t="s">
        <v>677</v>
      </c>
    </row>
    <row r="245" spans="6:7">
      <c r="F245" s="174" t="s">
        <v>678</v>
      </c>
      <c r="G245" s="174" t="s">
        <v>679</v>
      </c>
    </row>
    <row r="246" spans="6:7">
      <c r="F246" s="174" t="s">
        <v>680</v>
      </c>
      <c r="G246" s="174" t="s">
        <v>681</v>
      </c>
    </row>
    <row r="247" spans="6:7">
      <c r="F247" s="174" t="s">
        <v>682</v>
      </c>
      <c r="G247" s="174" t="s">
        <v>683</v>
      </c>
    </row>
    <row r="248" spans="6:7">
      <c r="F248" s="174" t="s">
        <v>684</v>
      </c>
      <c r="G248" s="174" t="s">
        <v>685</v>
      </c>
    </row>
    <row r="249" spans="6:7">
      <c r="F249" s="174" t="s">
        <v>686</v>
      </c>
      <c r="G249" s="174" t="s">
        <v>687</v>
      </c>
    </row>
    <row r="250" spans="6:7">
      <c r="F250" s="174" t="s">
        <v>688</v>
      </c>
      <c r="G250" s="174" t="s">
        <v>689</v>
      </c>
    </row>
    <row r="251" spans="6:7">
      <c r="F251" s="174" t="s">
        <v>690</v>
      </c>
      <c r="G251" s="174" t="s">
        <v>691</v>
      </c>
    </row>
    <row r="252" spans="6:7">
      <c r="F252" s="174" t="s">
        <v>692</v>
      </c>
      <c r="G252" s="174" t="s">
        <v>693</v>
      </c>
    </row>
    <row r="253" spans="6:7">
      <c r="F253" s="174" t="s">
        <v>694</v>
      </c>
      <c r="G253" s="174" t="s">
        <v>695</v>
      </c>
    </row>
    <row r="254" spans="6:7">
      <c r="F254" s="174" t="s">
        <v>696</v>
      </c>
      <c r="G254" s="174" t="s">
        <v>697</v>
      </c>
    </row>
    <row r="255" spans="6:7">
      <c r="F255" s="174" t="s">
        <v>698</v>
      </c>
      <c r="G255" s="174" t="s">
        <v>699</v>
      </c>
    </row>
    <row r="256" spans="6:7">
      <c r="F256" s="174" t="s">
        <v>700</v>
      </c>
      <c r="G256" s="174" t="s">
        <v>701</v>
      </c>
    </row>
    <row r="257" spans="6:7">
      <c r="F257" s="174" t="s">
        <v>702</v>
      </c>
      <c r="G257" s="174" t="s">
        <v>703</v>
      </c>
    </row>
    <row r="258" spans="6:7">
      <c r="F258" s="174" t="s">
        <v>704</v>
      </c>
      <c r="G258" s="174" t="s">
        <v>705</v>
      </c>
    </row>
    <row r="259" spans="6:7">
      <c r="F259" s="174" t="s">
        <v>706</v>
      </c>
      <c r="G259" s="174" t="s">
        <v>707</v>
      </c>
    </row>
    <row r="260" spans="6:7">
      <c r="F260" s="174" t="s">
        <v>708</v>
      </c>
      <c r="G260" s="174" t="s">
        <v>709</v>
      </c>
    </row>
    <row r="261" spans="6:7">
      <c r="F261" s="174" t="s">
        <v>710</v>
      </c>
      <c r="G261" s="174" t="s">
        <v>711</v>
      </c>
    </row>
    <row r="262" spans="6:7" ht="28">
      <c r="F262" s="174" t="s">
        <v>712</v>
      </c>
      <c r="G262" s="174" t="s">
        <v>713</v>
      </c>
    </row>
    <row r="263" spans="6:7" ht="28">
      <c r="F263" s="174" t="s">
        <v>714</v>
      </c>
      <c r="G263" s="174" t="s">
        <v>715</v>
      </c>
    </row>
    <row r="264" spans="6:7" ht="28">
      <c r="F264" s="174" t="s">
        <v>716</v>
      </c>
      <c r="G264" s="174" t="s">
        <v>717</v>
      </c>
    </row>
    <row r="265" spans="6:7">
      <c r="F265" s="174" t="s">
        <v>718</v>
      </c>
      <c r="G265" s="174" t="s">
        <v>719</v>
      </c>
    </row>
    <row r="266" spans="6:7" ht="28">
      <c r="F266" s="174" t="s">
        <v>720</v>
      </c>
      <c r="G266" s="174" t="s">
        <v>721</v>
      </c>
    </row>
    <row r="267" spans="6:7" ht="28">
      <c r="F267" s="174" t="s">
        <v>722</v>
      </c>
      <c r="G267" s="174" t="s">
        <v>723</v>
      </c>
    </row>
    <row r="268" spans="6:7" ht="28">
      <c r="F268" s="174" t="s">
        <v>724</v>
      </c>
      <c r="G268" s="174" t="s">
        <v>725</v>
      </c>
    </row>
    <row r="269" spans="6:7" ht="28">
      <c r="F269" s="174" t="s">
        <v>726</v>
      </c>
      <c r="G269" s="174" t="s">
        <v>727</v>
      </c>
    </row>
    <row r="270" spans="6:7" ht="28">
      <c r="F270" s="174" t="s">
        <v>728</v>
      </c>
      <c r="G270" s="174" t="s">
        <v>729</v>
      </c>
    </row>
    <row r="271" spans="6:7" ht="42">
      <c r="F271" s="174" t="s">
        <v>730</v>
      </c>
      <c r="G271" s="174" t="s">
        <v>731</v>
      </c>
    </row>
    <row r="272" spans="6:7" ht="28">
      <c r="F272" s="174" t="s">
        <v>732</v>
      </c>
      <c r="G272" s="174" t="s">
        <v>733</v>
      </c>
    </row>
    <row r="273" spans="6:7" ht="28">
      <c r="F273" s="174" t="s">
        <v>734</v>
      </c>
      <c r="G273" s="174" t="s">
        <v>735</v>
      </c>
    </row>
    <row r="274" spans="6:7" ht="42">
      <c r="F274" s="174" t="s">
        <v>736</v>
      </c>
      <c r="G274" s="174" t="s">
        <v>737</v>
      </c>
    </row>
    <row r="275" spans="6:7" ht="28">
      <c r="F275" s="174" t="s">
        <v>738</v>
      </c>
      <c r="G275" s="174" t="s">
        <v>739</v>
      </c>
    </row>
    <row r="276" spans="6:7" ht="42">
      <c r="F276" s="174" t="s">
        <v>740</v>
      </c>
      <c r="G276" s="174" t="s">
        <v>741</v>
      </c>
    </row>
    <row r="277" spans="6:7" ht="28">
      <c r="F277" s="174" t="s">
        <v>742</v>
      </c>
      <c r="G277" s="174" t="s">
        <v>743</v>
      </c>
    </row>
    <row r="278" spans="6:7" ht="28">
      <c r="F278" s="174" t="s">
        <v>744</v>
      </c>
      <c r="G278" s="174" t="s">
        <v>745</v>
      </c>
    </row>
    <row r="279" spans="6:7" ht="28">
      <c r="F279" s="174" t="s">
        <v>746</v>
      </c>
      <c r="G279" s="174" t="s">
        <v>747</v>
      </c>
    </row>
    <row r="280" spans="6:7" ht="42">
      <c r="F280" s="174" t="s">
        <v>748</v>
      </c>
      <c r="G280" s="174" t="s">
        <v>749</v>
      </c>
    </row>
    <row r="281" spans="6:7" ht="56">
      <c r="F281" s="174" t="s">
        <v>750</v>
      </c>
      <c r="G281" s="174" t="s">
        <v>751</v>
      </c>
    </row>
    <row r="282" spans="6:7" ht="42">
      <c r="F282" s="174" t="s">
        <v>752</v>
      </c>
      <c r="G282" s="174" t="s">
        <v>753</v>
      </c>
    </row>
    <row r="283" spans="6:7" ht="42">
      <c r="F283" s="174" t="s">
        <v>754</v>
      </c>
      <c r="G283" s="174" t="s">
        <v>755</v>
      </c>
    </row>
    <row r="284" spans="6:7" ht="42">
      <c r="F284" s="174" t="s">
        <v>756</v>
      </c>
      <c r="G284" s="174" t="s">
        <v>757</v>
      </c>
    </row>
    <row r="285" spans="6:7" ht="28">
      <c r="F285" s="174" t="s">
        <v>758</v>
      </c>
      <c r="G285" s="174" t="s">
        <v>759</v>
      </c>
    </row>
    <row r="286" spans="6:7" ht="28">
      <c r="F286" s="174" t="s">
        <v>760</v>
      </c>
      <c r="G286" s="174" t="s">
        <v>761</v>
      </c>
    </row>
    <row r="287" spans="6:7" ht="42">
      <c r="F287" s="174" t="s">
        <v>762</v>
      </c>
      <c r="G287" s="174" t="s">
        <v>763</v>
      </c>
    </row>
    <row r="288" spans="6:7" ht="42">
      <c r="F288" s="174" t="s">
        <v>764</v>
      </c>
      <c r="G288" s="174" t="s">
        <v>765</v>
      </c>
    </row>
    <row r="289" spans="6:7" ht="42">
      <c r="F289" s="174" t="s">
        <v>766</v>
      </c>
      <c r="G289" s="174" t="s">
        <v>767</v>
      </c>
    </row>
    <row r="290" spans="6:7" ht="28">
      <c r="F290" s="174" t="s">
        <v>768</v>
      </c>
      <c r="G290" s="174" t="s">
        <v>769</v>
      </c>
    </row>
    <row r="291" spans="6:7" ht="42">
      <c r="F291" s="174" t="s">
        <v>770</v>
      </c>
      <c r="G291" s="174" t="s">
        <v>771</v>
      </c>
    </row>
    <row r="292" spans="6:7" ht="28">
      <c r="F292" s="174" t="s">
        <v>772</v>
      </c>
      <c r="G292" s="174" t="s">
        <v>773</v>
      </c>
    </row>
    <row r="293" spans="6:7" ht="42">
      <c r="F293" s="174" t="s">
        <v>774</v>
      </c>
      <c r="G293" s="174" t="s">
        <v>775</v>
      </c>
    </row>
    <row r="294" spans="6:7" ht="42">
      <c r="F294" s="174" t="s">
        <v>776</v>
      </c>
      <c r="G294" s="174" t="s">
        <v>777</v>
      </c>
    </row>
    <row r="295" spans="6:7" ht="42">
      <c r="F295" s="174" t="s">
        <v>778</v>
      </c>
      <c r="G295" s="174" t="s">
        <v>779</v>
      </c>
    </row>
    <row r="296" spans="6:7" ht="28">
      <c r="F296" s="174" t="s">
        <v>780</v>
      </c>
      <c r="G296" s="174" t="s">
        <v>781</v>
      </c>
    </row>
    <row r="297" spans="6:7" ht="28">
      <c r="F297" s="174" t="s">
        <v>782</v>
      </c>
      <c r="G297" s="174" t="s">
        <v>783</v>
      </c>
    </row>
    <row r="298" spans="6:7" ht="28">
      <c r="F298" s="174" t="s">
        <v>784</v>
      </c>
      <c r="G298" s="174" t="s">
        <v>785</v>
      </c>
    </row>
    <row r="299" spans="6:7" ht="28">
      <c r="F299" s="174" t="s">
        <v>786</v>
      </c>
      <c r="G299" s="174" t="s">
        <v>787</v>
      </c>
    </row>
    <row r="300" spans="6:7" ht="42">
      <c r="F300" s="174" t="s">
        <v>788</v>
      </c>
      <c r="G300" s="174" t="s">
        <v>789</v>
      </c>
    </row>
    <row r="301" spans="6:7" ht="28">
      <c r="F301" s="174" t="s">
        <v>790</v>
      </c>
      <c r="G301" s="174" t="s">
        <v>791</v>
      </c>
    </row>
    <row r="302" spans="6:7" ht="28">
      <c r="F302" s="174" t="s">
        <v>792</v>
      </c>
      <c r="G302" s="174" t="s">
        <v>793</v>
      </c>
    </row>
    <row r="303" spans="6:7" ht="42">
      <c r="F303" s="174" t="s">
        <v>794</v>
      </c>
      <c r="G303" s="174" t="s">
        <v>795</v>
      </c>
    </row>
    <row r="304" spans="6:7" ht="56">
      <c r="F304" s="174" t="s">
        <v>796</v>
      </c>
      <c r="G304" s="174" t="s">
        <v>797</v>
      </c>
    </row>
    <row r="305" spans="6:7" ht="28">
      <c r="F305" s="174" t="s">
        <v>798</v>
      </c>
      <c r="G305" s="174" t="s">
        <v>799</v>
      </c>
    </row>
    <row r="306" spans="6:7" ht="56">
      <c r="F306" s="174" t="s">
        <v>800</v>
      </c>
      <c r="G306" s="174" t="s">
        <v>801</v>
      </c>
    </row>
    <row r="307" spans="6:7" ht="42">
      <c r="F307" s="174" t="s">
        <v>802</v>
      </c>
      <c r="G307" s="174" t="s">
        <v>803</v>
      </c>
    </row>
    <row r="308" spans="6:7" ht="28">
      <c r="F308" s="174" t="s">
        <v>804</v>
      </c>
      <c r="G308" s="174" t="s">
        <v>805</v>
      </c>
    </row>
    <row r="309" spans="6:7" ht="42">
      <c r="F309" s="174" t="s">
        <v>806</v>
      </c>
      <c r="G309" s="174" t="s">
        <v>807</v>
      </c>
    </row>
    <row r="310" spans="6:7" ht="56">
      <c r="F310" s="174" t="s">
        <v>808</v>
      </c>
      <c r="G310" s="174" t="s">
        <v>809</v>
      </c>
    </row>
    <row r="311" spans="6:7" ht="56">
      <c r="F311" s="174" t="s">
        <v>810</v>
      </c>
      <c r="G311" s="174" t="s">
        <v>811</v>
      </c>
    </row>
    <row r="312" spans="6:7" ht="42">
      <c r="F312" s="174" t="s">
        <v>812</v>
      </c>
      <c r="G312" s="174" t="s">
        <v>813</v>
      </c>
    </row>
    <row r="313" spans="6:7" ht="42">
      <c r="F313" s="174" t="s">
        <v>814</v>
      </c>
      <c r="G313" s="174" t="s">
        <v>815</v>
      </c>
    </row>
    <row r="314" spans="6:7" ht="42">
      <c r="F314" s="174" t="s">
        <v>816</v>
      </c>
      <c r="G314" s="174" t="s">
        <v>817</v>
      </c>
    </row>
    <row r="315" spans="6:7" ht="42">
      <c r="F315" s="174" t="s">
        <v>818</v>
      </c>
      <c r="G315" s="174" t="s">
        <v>819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309CE-2862-478B-AF49-DBE1DDEB4D49}">
  <dimension ref="A1:O69"/>
  <sheetViews>
    <sheetView topLeftCell="A27" workbookViewId="0">
      <selection activeCell="I3" sqref="I3"/>
    </sheetView>
  </sheetViews>
  <sheetFormatPr defaultColWidth="8.75" defaultRowHeight="15.5"/>
  <cols>
    <col min="1" max="2" width="6.25" style="21" customWidth="1"/>
    <col min="3" max="3" width="21.58203125" style="21" bestFit="1" customWidth="1"/>
    <col min="4" max="4" width="8.75" style="21"/>
    <col min="5" max="5" width="1.75" style="21" customWidth="1"/>
    <col min="6" max="6" width="14.08203125" style="21" bestFit="1" customWidth="1"/>
    <col min="7" max="7" width="10.75" style="21" bestFit="1" customWidth="1"/>
    <col min="8" max="8" width="15.83203125" style="21" bestFit="1" customWidth="1"/>
    <col min="9" max="9" width="10.5" style="21" bestFit="1" customWidth="1"/>
    <col min="10" max="10" width="10.83203125" style="21" bestFit="1" customWidth="1"/>
    <col min="11" max="11" width="12.5" style="21" customWidth="1"/>
    <col min="12" max="12" width="15.83203125" style="21" bestFit="1" customWidth="1"/>
    <col min="13" max="13" width="10.25" style="21" bestFit="1" customWidth="1"/>
    <col min="14" max="14" width="19.25" style="21" bestFit="1" customWidth="1"/>
    <col min="15" max="15" width="15.5" style="21" customWidth="1"/>
    <col min="16" max="16384" width="8.75" style="21"/>
  </cols>
  <sheetData>
    <row r="1" spans="1:15">
      <c r="A1" s="62" t="s">
        <v>820</v>
      </c>
      <c r="B1" s="62"/>
      <c r="C1" s="62"/>
      <c r="D1" s="62"/>
      <c r="E1" s="62"/>
      <c r="F1" s="62"/>
      <c r="G1" s="62"/>
      <c r="N1" s="63"/>
      <c r="O1" s="64"/>
    </row>
    <row r="2" spans="1:15">
      <c r="E2" s="65"/>
      <c r="O2" s="66"/>
    </row>
    <row r="3" spans="1:15">
      <c r="A3" s="64" t="s">
        <v>821</v>
      </c>
      <c r="E3" s="65"/>
      <c r="O3" s="66"/>
    </row>
    <row r="4" spans="1:15">
      <c r="A4" s="67" t="s">
        <v>822</v>
      </c>
      <c r="E4" s="65"/>
      <c r="O4" s="66"/>
    </row>
    <row r="5" spans="1:15">
      <c r="A5" s="67" t="s">
        <v>823</v>
      </c>
      <c r="E5" s="65"/>
      <c r="F5" s="62" t="s">
        <v>824</v>
      </c>
      <c r="G5" s="62" t="s">
        <v>825</v>
      </c>
      <c r="H5" s="62" t="s">
        <v>826</v>
      </c>
      <c r="I5" s="62" t="s">
        <v>827</v>
      </c>
      <c r="J5" s="62" t="s">
        <v>828</v>
      </c>
      <c r="K5" s="62" t="s">
        <v>829</v>
      </c>
      <c r="L5" s="62" t="s">
        <v>830</v>
      </c>
      <c r="O5" s="66"/>
    </row>
    <row r="6" spans="1:15">
      <c r="E6" s="65"/>
    </row>
    <row r="7" spans="1:15">
      <c r="A7" s="63" t="s">
        <v>831</v>
      </c>
      <c r="B7" s="64" t="s">
        <v>832</v>
      </c>
      <c r="E7" s="65"/>
      <c r="F7" s="68">
        <v>1</v>
      </c>
      <c r="G7" s="68">
        <v>2</v>
      </c>
      <c r="H7" s="68">
        <v>3</v>
      </c>
      <c r="I7" s="68">
        <v>4</v>
      </c>
      <c r="J7" s="68">
        <v>5</v>
      </c>
      <c r="K7" s="68">
        <f>J7+1</f>
        <v>6</v>
      </c>
      <c r="L7" s="68">
        <f>K7+1</f>
        <v>7</v>
      </c>
      <c r="M7" s="68">
        <f>L7+1</f>
        <v>8</v>
      </c>
      <c r="N7" s="68">
        <f>M7+1</f>
        <v>9</v>
      </c>
      <c r="O7" s="68">
        <f>N7+1</f>
        <v>10</v>
      </c>
    </row>
    <row r="8" spans="1:15" ht="16" thickBot="1">
      <c r="B8" s="64" t="s">
        <v>833</v>
      </c>
      <c r="E8" s="65"/>
    </row>
    <row r="9" spans="1:15">
      <c r="B9" s="64" t="s">
        <v>834</v>
      </c>
      <c r="E9" s="65"/>
      <c r="F9" s="69" t="s">
        <v>835</v>
      </c>
      <c r="H9" s="69" t="s">
        <v>835</v>
      </c>
      <c r="I9" s="69" t="s">
        <v>836</v>
      </c>
      <c r="J9" s="69" t="s">
        <v>837</v>
      </c>
      <c r="K9" s="70"/>
      <c r="L9" s="71" t="s">
        <v>837</v>
      </c>
      <c r="M9" s="69" t="s">
        <v>837</v>
      </c>
      <c r="N9" s="70"/>
      <c r="O9" s="71" t="s">
        <v>837</v>
      </c>
    </row>
    <row r="10" spans="1:15">
      <c r="E10" s="65"/>
      <c r="F10" s="69" t="s">
        <v>25</v>
      </c>
      <c r="G10" s="69" t="s">
        <v>838</v>
      </c>
      <c r="H10" s="69" t="s">
        <v>839</v>
      </c>
      <c r="I10" s="69" t="s">
        <v>840</v>
      </c>
      <c r="J10" s="69" t="s">
        <v>25</v>
      </c>
      <c r="K10" s="70" t="s">
        <v>838</v>
      </c>
      <c r="L10" s="72" t="s">
        <v>25</v>
      </c>
      <c r="M10" s="69" t="s">
        <v>25</v>
      </c>
      <c r="N10" s="70" t="s">
        <v>838</v>
      </c>
      <c r="O10" s="72" t="s">
        <v>25</v>
      </c>
    </row>
    <row r="11" spans="1:15">
      <c r="E11" s="65"/>
      <c r="F11" s="69" t="s">
        <v>29</v>
      </c>
      <c r="G11" s="73" t="s">
        <v>841</v>
      </c>
      <c r="H11" s="69" t="s">
        <v>842</v>
      </c>
      <c r="I11" s="69" t="s">
        <v>843</v>
      </c>
      <c r="J11" s="69" t="s">
        <v>844</v>
      </c>
      <c r="K11" s="73" t="s">
        <v>845</v>
      </c>
      <c r="L11" s="72" t="s">
        <v>29</v>
      </c>
      <c r="M11" s="69" t="s">
        <v>844</v>
      </c>
      <c r="N11" s="73" t="s">
        <v>845</v>
      </c>
      <c r="O11" s="72" t="s">
        <v>29</v>
      </c>
    </row>
    <row r="12" spans="1:15">
      <c r="E12" s="65"/>
      <c r="F12" s="74"/>
      <c r="H12" s="75"/>
      <c r="I12" s="76">
        <v>2350</v>
      </c>
      <c r="J12" s="69" t="s">
        <v>29</v>
      </c>
      <c r="K12" s="69"/>
      <c r="L12" s="72" t="s">
        <v>33</v>
      </c>
      <c r="M12" s="69" t="s">
        <v>29</v>
      </c>
      <c r="N12" s="69"/>
      <c r="O12" s="72" t="s">
        <v>33</v>
      </c>
    </row>
    <row r="13" spans="1:15">
      <c r="A13" s="64" t="s">
        <v>846</v>
      </c>
      <c r="B13" s="64" t="s">
        <v>847</v>
      </c>
      <c r="C13" s="77" t="s">
        <v>848</v>
      </c>
      <c r="D13" s="64" t="s">
        <v>849</v>
      </c>
      <c r="E13" s="78"/>
      <c r="F13" s="80">
        <f>F69</f>
        <v>2201.6931588790976</v>
      </c>
      <c r="G13" s="80">
        <f>G69</f>
        <v>85740.92</v>
      </c>
      <c r="H13" s="81">
        <f>H69</f>
        <v>188775197</v>
      </c>
      <c r="I13" s="69" t="s">
        <v>850</v>
      </c>
      <c r="J13" s="80">
        <f t="shared" ref="J13:O13" si="0">J69</f>
        <v>2250.2286853524097</v>
      </c>
      <c r="K13" s="80">
        <f t="shared" si="0"/>
        <v>84758.38</v>
      </c>
      <c r="L13" s="81">
        <f t="shared" si="0"/>
        <v>190725738</v>
      </c>
      <c r="M13" s="80">
        <f t="shared" si="0"/>
        <v>2299.7462315358307</v>
      </c>
      <c r="N13" s="80">
        <f t="shared" si="0"/>
        <v>83366.189999999988</v>
      </c>
      <c r="O13" s="81">
        <f t="shared" si="0"/>
        <v>191721081.29000002</v>
      </c>
    </row>
    <row r="14" spans="1:15">
      <c r="A14" s="65"/>
      <c r="B14" s="65"/>
      <c r="C14" s="65"/>
      <c r="D14" s="65"/>
      <c r="E14" s="65"/>
      <c r="F14" s="65"/>
      <c r="G14" s="65"/>
      <c r="H14" s="65"/>
      <c r="I14" s="65"/>
      <c r="J14" s="65"/>
      <c r="K14" s="65"/>
      <c r="L14" s="83"/>
      <c r="M14" s="65"/>
      <c r="N14" s="65"/>
      <c r="O14" s="83"/>
    </row>
    <row r="15" spans="1:15">
      <c r="E15" s="65"/>
      <c r="F15" s="79"/>
      <c r="G15" s="80"/>
      <c r="H15" s="80"/>
      <c r="I15" s="84"/>
      <c r="J15" s="80"/>
      <c r="K15" s="80"/>
      <c r="L15" s="82">
        <f>ROUND($J15*$G15,2)</f>
        <v>0</v>
      </c>
      <c r="M15" s="80"/>
      <c r="N15" s="80"/>
      <c r="O15" s="82">
        <f>ROUND($J15*$G15,2)</f>
        <v>0</v>
      </c>
    </row>
    <row r="16" spans="1:15">
      <c r="A16" s="65" t="s">
        <v>23</v>
      </c>
      <c r="B16" s="65"/>
      <c r="C16" s="65"/>
      <c r="D16" s="65"/>
      <c r="E16" s="65"/>
      <c r="F16" s="65"/>
      <c r="G16" s="65"/>
      <c r="H16" s="65"/>
      <c r="I16" s="65"/>
      <c r="J16" s="65"/>
      <c r="K16" s="65"/>
      <c r="L16" s="83"/>
      <c r="M16" s="65"/>
      <c r="N16" s="65"/>
      <c r="O16" s="83"/>
    </row>
    <row r="17" spans="1:15">
      <c r="A17" s="85" t="s">
        <v>851</v>
      </c>
      <c r="B17" s="86" t="s">
        <v>852</v>
      </c>
      <c r="C17" s="87" t="s">
        <v>853</v>
      </c>
      <c r="D17" s="85">
        <v>1</v>
      </c>
      <c r="E17" s="88"/>
      <c r="F17" s="89">
        <v>1762.16</v>
      </c>
      <c r="G17" s="90">
        <v>1268.27</v>
      </c>
      <c r="H17" s="90">
        <v>2234895</v>
      </c>
      <c r="I17" s="90">
        <v>195.95</v>
      </c>
      <c r="J17" s="90">
        <v>1958.1100000000001</v>
      </c>
      <c r="K17" s="90">
        <v>1258.79</v>
      </c>
      <c r="L17" s="91">
        <v>2464849</v>
      </c>
      <c r="M17" s="90">
        <v>2154.06</v>
      </c>
      <c r="N17" s="90">
        <v>1228.05</v>
      </c>
      <c r="O17" s="91">
        <v>2645293.38</v>
      </c>
    </row>
    <row r="18" spans="1:15">
      <c r="A18" s="85" t="s">
        <v>854</v>
      </c>
      <c r="B18" s="86" t="s">
        <v>855</v>
      </c>
      <c r="C18" s="87" t="s">
        <v>856</v>
      </c>
      <c r="D18" s="85">
        <v>2</v>
      </c>
      <c r="E18" s="88"/>
      <c r="F18" s="89">
        <v>2304.21</v>
      </c>
      <c r="G18" s="90">
        <v>928.58</v>
      </c>
      <c r="H18" s="90">
        <v>2139643</v>
      </c>
      <c r="I18" s="90">
        <v>15.26</v>
      </c>
      <c r="J18" s="90">
        <v>2319.4700000000003</v>
      </c>
      <c r="K18" s="90">
        <v>929.17</v>
      </c>
      <c r="L18" s="91">
        <v>2155182</v>
      </c>
      <c r="M18" s="90">
        <v>2334.7300000000005</v>
      </c>
      <c r="N18" s="90">
        <v>919.3</v>
      </c>
      <c r="O18" s="91">
        <v>2146317.29</v>
      </c>
    </row>
    <row r="19" spans="1:15">
      <c r="A19" s="92" t="s">
        <v>857</v>
      </c>
      <c r="B19" s="93" t="s">
        <v>858</v>
      </c>
      <c r="C19" s="94" t="s">
        <v>859</v>
      </c>
      <c r="D19" s="92">
        <v>3</v>
      </c>
      <c r="E19" s="88"/>
      <c r="F19" s="89">
        <v>1587.6999999999998</v>
      </c>
      <c r="G19" s="95">
        <v>1743.58</v>
      </c>
      <c r="H19" s="95">
        <v>2768282</v>
      </c>
      <c r="I19" s="95">
        <v>254.1</v>
      </c>
      <c r="J19" s="95">
        <v>1841.7999999999997</v>
      </c>
      <c r="K19" s="95">
        <v>1729.42</v>
      </c>
      <c r="L19" s="96">
        <v>3185246</v>
      </c>
      <c r="M19" s="95">
        <v>2095.8999999999996</v>
      </c>
      <c r="N19" s="95">
        <v>1705.84</v>
      </c>
      <c r="O19" s="96">
        <v>3575270.06</v>
      </c>
    </row>
    <row r="20" spans="1:15">
      <c r="A20" s="85" t="s">
        <v>860</v>
      </c>
      <c r="B20" s="86" t="s">
        <v>861</v>
      </c>
      <c r="C20" s="87" t="s">
        <v>862</v>
      </c>
      <c r="D20" s="85">
        <v>4</v>
      </c>
      <c r="E20" s="88"/>
      <c r="F20" s="89">
        <v>2065.59</v>
      </c>
      <c r="G20" s="90">
        <v>1257.4100000000001</v>
      </c>
      <c r="H20" s="90">
        <v>2597294</v>
      </c>
      <c r="I20" s="90">
        <v>94.8</v>
      </c>
      <c r="J20" s="90">
        <v>2160.3900000000003</v>
      </c>
      <c r="K20" s="90">
        <v>1265.69</v>
      </c>
      <c r="L20" s="91">
        <v>2734384</v>
      </c>
      <c r="M20" s="90">
        <v>2255.1900000000005</v>
      </c>
      <c r="N20" s="90">
        <v>1249.94</v>
      </c>
      <c r="O20" s="91">
        <v>2818852.19</v>
      </c>
    </row>
    <row r="21" spans="1:15">
      <c r="A21" s="85" t="s">
        <v>863</v>
      </c>
      <c r="B21" s="85" t="s">
        <v>863</v>
      </c>
      <c r="C21" s="87" t="s">
        <v>864</v>
      </c>
      <c r="D21" s="85">
        <v>5</v>
      </c>
      <c r="E21" s="88"/>
      <c r="F21" s="89">
        <v>2204.6</v>
      </c>
      <c r="G21" s="90">
        <v>3467.44</v>
      </c>
      <c r="H21" s="90">
        <v>7644318</v>
      </c>
      <c r="I21" s="90">
        <v>48.47</v>
      </c>
      <c r="J21" s="90">
        <v>2253.0699999999997</v>
      </c>
      <c r="K21" s="90">
        <v>3432.73</v>
      </c>
      <c r="L21" s="91">
        <v>7734181</v>
      </c>
      <c r="M21" s="90">
        <v>2301.5399999999995</v>
      </c>
      <c r="N21" s="90">
        <v>3343.22</v>
      </c>
      <c r="O21" s="91">
        <v>7694554.5599999996</v>
      </c>
    </row>
    <row r="22" spans="1:15">
      <c r="A22" s="92" t="s">
        <v>865</v>
      </c>
      <c r="B22" s="92" t="s">
        <v>865</v>
      </c>
      <c r="C22" s="94" t="s">
        <v>866</v>
      </c>
      <c r="D22" s="92">
        <v>6</v>
      </c>
      <c r="E22" s="88"/>
      <c r="F22" s="89">
        <v>2160.4499999999998</v>
      </c>
      <c r="G22" s="95">
        <v>2218.4699999999998</v>
      </c>
      <c r="H22" s="95">
        <v>4792894</v>
      </c>
      <c r="I22" s="95">
        <v>63.18</v>
      </c>
      <c r="J22" s="95">
        <v>2223.6299999999997</v>
      </c>
      <c r="K22" s="95">
        <v>2188.81</v>
      </c>
      <c r="L22" s="96">
        <v>4867104</v>
      </c>
      <c r="M22" s="95">
        <v>2286.8099999999995</v>
      </c>
      <c r="N22" s="95">
        <v>2139.9899999999998</v>
      </c>
      <c r="O22" s="96">
        <v>4893750.53</v>
      </c>
    </row>
    <row r="23" spans="1:15">
      <c r="A23" s="85" t="s">
        <v>867</v>
      </c>
      <c r="B23" s="86" t="s">
        <v>290</v>
      </c>
      <c r="C23" s="87" t="s">
        <v>868</v>
      </c>
      <c r="D23" s="85">
        <v>7</v>
      </c>
      <c r="E23" s="88"/>
      <c r="F23" s="89">
        <v>2094.8200000000002</v>
      </c>
      <c r="G23" s="90">
        <v>2326.0500000000002</v>
      </c>
      <c r="H23" s="90">
        <v>4872656</v>
      </c>
      <c r="I23" s="90">
        <v>85.06</v>
      </c>
      <c r="J23" s="90">
        <v>2179.88</v>
      </c>
      <c r="K23" s="90">
        <v>2320.83</v>
      </c>
      <c r="L23" s="91">
        <v>5059131</v>
      </c>
      <c r="M23" s="90">
        <v>2264.94</v>
      </c>
      <c r="N23" s="90">
        <v>2313.7600000000002</v>
      </c>
      <c r="O23" s="91">
        <v>5240527.57</v>
      </c>
    </row>
    <row r="24" spans="1:15">
      <c r="A24" s="85" t="s">
        <v>869</v>
      </c>
      <c r="B24" s="85" t="s">
        <v>869</v>
      </c>
      <c r="C24" s="87" t="s">
        <v>870</v>
      </c>
      <c r="D24" s="85">
        <v>9</v>
      </c>
      <c r="E24" s="88"/>
      <c r="F24" s="89">
        <v>2432.9700000000003</v>
      </c>
      <c r="G24" s="90">
        <v>1495.91</v>
      </c>
      <c r="H24" s="90">
        <v>3639504</v>
      </c>
      <c r="I24" s="90">
        <v>-27.66</v>
      </c>
      <c r="J24" s="90">
        <v>2405.3100000000004</v>
      </c>
      <c r="K24" s="90">
        <v>1484.46</v>
      </c>
      <c r="L24" s="91">
        <v>3570586</v>
      </c>
      <c r="M24" s="90">
        <v>2377.6500000000005</v>
      </c>
      <c r="N24" s="90">
        <v>1464.38</v>
      </c>
      <c r="O24" s="91">
        <v>3481783.11</v>
      </c>
    </row>
    <row r="25" spans="1:15">
      <c r="A25" s="92" t="s">
        <v>871</v>
      </c>
      <c r="B25" s="93" t="s">
        <v>440</v>
      </c>
      <c r="C25" s="94" t="s">
        <v>872</v>
      </c>
      <c r="D25" s="92">
        <v>10</v>
      </c>
      <c r="E25" s="88"/>
      <c r="F25" s="89">
        <v>2567.1600000000003</v>
      </c>
      <c r="G25" s="95">
        <v>1566.14</v>
      </c>
      <c r="H25" s="95">
        <v>4020532</v>
      </c>
      <c r="I25" s="95">
        <v>-72.39</v>
      </c>
      <c r="J25" s="95">
        <v>2494.7700000000004</v>
      </c>
      <c r="K25" s="95">
        <v>1525.75</v>
      </c>
      <c r="L25" s="96">
        <v>3806395</v>
      </c>
      <c r="M25" s="95">
        <v>2422.3800000000006</v>
      </c>
      <c r="N25" s="95">
        <v>1490.59</v>
      </c>
      <c r="O25" s="96">
        <v>3610775.4</v>
      </c>
    </row>
    <row r="26" spans="1:15">
      <c r="A26" s="85" t="s">
        <v>873</v>
      </c>
      <c r="B26" s="86" t="s">
        <v>546</v>
      </c>
      <c r="C26" s="87" t="s">
        <v>874</v>
      </c>
      <c r="D26" s="85">
        <v>11</v>
      </c>
      <c r="E26" s="88"/>
      <c r="F26" s="89">
        <v>2572.0899999999997</v>
      </c>
      <c r="G26" s="90">
        <v>1102.02</v>
      </c>
      <c r="H26" s="90">
        <v>2834495</v>
      </c>
      <c r="I26" s="90">
        <v>-74.03</v>
      </c>
      <c r="J26" s="90">
        <v>2498.0599999999995</v>
      </c>
      <c r="K26" s="90">
        <v>1085.42</v>
      </c>
      <c r="L26" s="91">
        <v>2711444</v>
      </c>
      <c r="M26" s="90">
        <v>2424.0299999999993</v>
      </c>
      <c r="N26" s="90">
        <v>1060.01</v>
      </c>
      <c r="O26" s="91">
        <v>2569496.04</v>
      </c>
    </row>
    <row r="27" spans="1:15">
      <c r="A27" s="85" t="s">
        <v>875</v>
      </c>
      <c r="B27" s="86" t="s">
        <v>876</v>
      </c>
      <c r="C27" s="87" t="s">
        <v>877</v>
      </c>
      <c r="D27" s="85">
        <v>12</v>
      </c>
      <c r="E27" s="88"/>
      <c r="F27" s="89">
        <v>2119.2399999999998</v>
      </c>
      <c r="G27" s="90">
        <v>2633.44</v>
      </c>
      <c r="H27" s="90">
        <v>5580891</v>
      </c>
      <c r="I27" s="90">
        <v>76.92</v>
      </c>
      <c r="J27" s="90">
        <v>2196.16</v>
      </c>
      <c r="K27" s="90">
        <v>2620.36</v>
      </c>
      <c r="L27" s="91">
        <v>5754730</v>
      </c>
      <c r="M27" s="90">
        <v>2273.08</v>
      </c>
      <c r="N27" s="90">
        <v>2602.31</v>
      </c>
      <c r="O27" s="91">
        <v>5915258.8099999996</v>
      </c>
    </row>
    <row r="28" spans="1:15">
      <c r="A28" s="92" t="s">
        <v>878</v>
      </c>
      <c r="B28" s="93" t="s">
        <v>879</v>
      </c>
      <c r="C28" s="94" t="s">
        <v>880</v>
      </c>
      <c r="D28" s="92">
        <v>14</v>
      </c>
      <c r="E28" s="88"/>
      <c r="F28" s="89">
        <v>1890.84</v>
      </c>
      <c r="G28" s="95">
        <v>4231.09</v>
      </c>
      <c r="H28" s="95">
        <v>8000314</v>
      </c>
      <c r="I28" s="95">
        <v>153.05000000000001</v>
      </c>
      <c r="J28" s="95">
        <v>2043.8899999999999</v>
      </c>
      <c r="K28" s="95">
        <v>4195.68</v>
      </c>
      <c r="L28" s="96">
        <v>8575508</v>
      </c>
      <c r="M28" s="95">
        <v>2196.94</v>
      </c>
      <c r="N28" s="95">
        <v>4128.21</v>
      </c>
      <c r="O28" s="96">
        <v>9069429.6799999997</v>
      </c>
    </row>
    <row r="29" spans="1:15">
      <c r="A29" s="85" t="s">
        <v>881</v>
      </c>
      <c r="B29" s="86" t="s">
        <v>264</v>
      </c>
      <c r="C29" s="87" t="s">
        <v>882</v>
      </c>
      <c r="D29" s="85">
        <v>15</v>
      </c>
      <c r="E29" s="88"/>
      <c r="F29" s="89">
        <v>2262.8200000000002</v>
      </c>
      <c r="G29" s="90">
        <v>3714.45</v>
      </c>
      <c r="H29" s="90">
        <v>8405132</v>
      </c>
      <c r="I29" s="90">
        <v>29.06</v>
      </c>
      <c r="J29" s="90">
        <v>2291.88</v>
      </c>
      <c r="K29" s="90">
        <v>3574.91</v>
      </c>
      <c r="L29" s="91">
        <v>8193265</v>
      </c>
      <c r="M29" s="90">
        <v>2320.94</v>
      </c>
      <c r="N29" s="90">
        <v>3456.63</v>
      </c>
      <c r="O29" s="91">
        <v>8022630.8300000001</v>
      </c>
    </row>
    <row r="30" spans="1:15">
      <c r="A30" s="85" t="s">
        <v>883</v>
      </c>
      <c r="B30" s="86" t="s">
        <v>570</v>
      </c>
      <c r="C30" s="87" t="s">
        <v>884</v>
      </c>
      <c r="D30" s="85">
        <v>16</v>
      </c>
      <c r="E30" s="88"/>
      <c r="F30" s="89">
        <v>2162.98</v>
      </c>
      <c r="G30" s="90">
        <v>2570.38</v>
      </c>
      <c r="H30" s="90">
        <v>5559681</v>
      </c>
      <c r="I30" s="90">
        <v>62.34</v>
      </c>
      <c r="J30" s="90">
        <v>2225.3200000000002</v>
      </c>
      <c r="K30" s="90">
        <v>2567.7199999999998</v>
      </c>
      <c r="L30" s="91">
        <v>5713999</v>
      </c>
      <c r="M30" s="90">
        <v>2287.6600000000003</v>
      </c>
      <c r="N30" s="90">
        <v>2560.58</v>
      </c>
      <c r="O30" s="91">
        <v>5857736.4400000004</v>
      </c>
    </row>
    <row r="31" spans="1:15">
      <c r="A31" s="92" t="s">
        <v>885</v>
      </c>
      <c r="B31" s="93" t="s">
        <v>686</v>
      </c>
      <c r="C31" s="94" t="s">
        <v>886</v>
      </c>
      <c r="D31" s="92">
        <v>17</v>
      </c>
      <c r="E31" s="88"/>
      <c r="F31" s="89">
        <v>2776.04</v>
      </c>
      <c r="G31" s="95">
        <v>816.91</v>
      </c>
      <c r="H31" s="95">
        <v>2267775</v>
      </c>
      <c r="I31" s="95">
        <v>-142.01</v>
      </c>
      <c r="J31" s="95">
        <v>2634.0299999999997</v>
      </c>
      <c r="K31" s="95">
        <v>802.41</v>
      </c>
      <c r="L31" s="96">
        <v>2113572</v>
      </c>
      <c r="M31" s="95">
        <v>2492.0199999999995</v>
      </c>
      <c r="N31" s="95">
        <v>779.73</v>
      </c>
      <c r="O31" s="96">
        <v>1943102.75</v>
      </c>
    </row>
    <row r="32" spans="1:15">
      <c r="A32" s="85" t="s">
        <v>887</v>
      </c>
      <c r="B32" s="85" t="s">
        <v>887</v>
      </c>
      <c r="C32" s="87" t="s">
        <v>888</v>
      </c>
      <c r="D32" s="85">
        <v>19</v>
      </c>
      <c r="E32" s="88"/>
      <c r="F32" s="89">
        <v>2284.7400000000002</v>
      </c>
      <c r="G32" s="90">
        <v>418.27</v>
      </c>
      <c r="H32" s="90">
        <v>955638</v>
      </c>
      <c r="I32" s="90">
        <v>21.76</v>
      </c>
      <c r="J32" s="90">
        <v>2306.5000000000005</v>
      </c>
      <c r="K32" s="90">
        <v>433.83</v>
      </c>
      <c r="L32" s="91">
        <v>1000629</v>
      </c>
      <c r="M32" s="90">
        <v>2328.2600000000007</v>
      </c>
      <c r="N32" s="90">
        <v>449</v>
      </c>
      <c r="O32" s="91">
        <v>1045388.74</v>
      </c>
    </row>
    <row r="33" spans="1:15">
      <c r="A33" s="85" t="s">
        <v>889</v>
      </c>
      <c r="B33" s="85" t="s">
        <v>889</v>
      </c>
      <c r="C33" s="87" t="s">
        <v>890</v>
      </c>
      <c r="D33" s="85">
        <v>20</v>
      </c>
      <c r="E33" s="88"/>
      <c r="F33" s="89">
        <v>1880.12</v>
      </c>
      <c r="G33" s="90">
        <v>1977.28</v>
      </c>
      <c r="H33" s="90">
        <v>3717524</v>
      </c>
      <c r="I33" s="90">
        <v>156.63</v>
      </c>
      <c r="J33" s="90">
        <v>2036.75</v>
      </c>
      <c r="K33" s="90">
        <v>1969.91</v>
      </c>
      <c r="L33" s="91">
        <v>4012214</v>
      </c>
      <c r="M33" s="90">
        <v>2193.38</v>
      </c>
      <c r="N33" s="90">
        <v>1963.48</v>
      </c>
      <c r="O33" s="91">
        <v>4306657.76</v>
      </c>
    </row>
    <row r="34" spans="1:15">
      <c r="A34" s="92" t="s">
        <v>891</v>
      </c>
      <c r="B34" s="93" t="s">
        <v>892</v>
      </c>
      <c r="C34" s="94" t="s">
        <v>893</v>
      </c>
      <c r="D34" s="92">
        <v>21</v>
      </c>
      <c r="E34" s="88"/>
      <c r="F34" s="89">
        <v>2202.0700000000002</v>
      </c>
      <c r="G34" s="95">
        <v>1815.31</v>
      </c>
      <c r="H34" s="95">
        <v>3997440</v>
      </c>
      <c r="I34" s="95">
        <v>49.31</v>
      </c>
      <c r="J34" s="95">
        <v>2251.38</v>
      </c>
      <c r="K34" s="95">
        <v>1808.03</v>
      </c>
      <c r="L34" s="96">
        <v>4070563</v>
      </c>
      <c r="M34" s="95">
        <v>2300.69</v>
      </c>
      <c r="N34" s="95">
        <v>1813.25</v>
      </c>
      <c r="O34" s="96">
        <v>4171726.14</v>
      </c>
    </row>
    <row r="35" spans="1:15">
      <c r="A35" s="85" t="s">
        <v>894</v>
      </c>
      <c r="B35" s="85" t="s">
        <v>894</v>
      </c>
      <c r="C35" s="87" t="s">
        <v>895</v>
      </c>
      <c r="D35" s="85">
        <v>22</v>
      </c>
      <c r="E35" s="88"/>
      <c r="F35" s="89">
        <v>1570.8</v>
      </c>
      <c r="G35" s="90">
        <v>2020.15</v>
      </c>
      <c r="H35" s="90">
        <v>3173252</v>
      </c>
      <c r="I35" s="90">
        <v>259.73</v>
      </c>
      <c r="J35" s="90">
        <v>1830.53</v>
      </c>
      <c r="K35" s="90">
        <v>2028.15</v>
      </c>
      <c r="L35" s="91">
        <v>3712589</v>
      </c>
      <c r="M35" s="90">
        <v>2090.2600000000002</v>
      </c>
      <c r="N35" s="90">
        <v>2015.13</v>
      </c>
      <c r="O35" s="91">
        <v>4212145.63</v>
      </c>
    </row>
    <row r="36" spans="1:15">
      <c r="A36" s="85" t="s">
        <v>896</v>
      </c>
      <c r="B36" s="86" t="s">
        <v>897</v>
      </c>
      <c r="C36" s="87" t="s">
        <v>898</v>
      </c>
      <c r="D36" s="85">
        <v>23</v>
      </c>
      <c r="E36" s="88"/>
      <c r="F36" s="89">
        <v>2301.1799999999998</v>
      </c>
      <c r="G36" s="90">
        <v>2485.2800000000002</v>
      </c>
      <c r="H36" s="90">
        <v>5719077</v>
      </c>
      <c r="I36" s="90">
        <v>16.27</v>
      </c>
      <c r="J36" s="90">
        <v>2317.4499999999998</v>
      </c>
      <c r="K36" s="90">
        <v>2442.62</v>
      </c>
      <c r="L36" s="91">
        <v>5660650</v>
      </c>
      <c r="M36" s="90">
        <v>2333.7199999999998</v>
      </c>
      <c r="N36" s="90">
        <v>2392.69</v>
      </c>
      <c r="O36" s="91">
        <v>5583868.5099999998</v>
      </c>
    </row>
    <row r="37" spans="1:15">
      <c r="A37" s="92" t="s">
        <v>899</v>
      </c>
      <c r="B37" s="92" t="s">
        <v>899</v>
      </c>
      <c r="C37" s="94" t="s">
        <v>900</v>
      </c>
      <c r="D37" s="92">
        <v>24</v>
      </c>
      <c r="E37" s="88"/>
      <c r="F37" s="89">
        <v>2249.3500000000004</v>
      </c>
      <c r="G37" s="95">
        <v>921.26</v>
      </c>
      <c r="H37" s="95">
        <v>2072236</v>
      </c>
      <c r="I37" s="95">
        <v>33.549999999999997</v>
      </c>
      <c r="J37" s="95">
        <v>2282.9000000000005</v>
      </c>
      <c r="K37" s="95">
        <v>890.84</v>
      </c>
      <c r="L37" s="96">
        <v>2033699</v>
      </c>
      <c r="M37" s="95">
        <v>2316.4500000000007</v>
      </c>
      <c r="N37" s="95">
        <v>880.15</v>
      </c>
      <c r="O37" s="96">
        <v>2038823.47</v>
      </c>
    </row>
    <row r="38" spans="1:15">
      <c r="A38" s="85" t="s">
        <v>901</v>
      </c>
      <c r="B38" s="85" t="s">
        <v>901</v>
      </c>
      <c r="C38" s="87" t="s">
        <v>902</v>
      </c>
      <c r="D38" s="85">
        <v>25</v>
      </c>
      <c r="E38" s="88"/>
      <c r="F38" s="89">
        <v>2001.5900000000001</v>
      </c>
      <c r="G38" s="90">
        <v>1758.7</v>
      </c>
      <c r="H38" s="90">
        <v>3520196</v>
      </c>
      <c r="I38" s="90">
        <v>116.14</v>
      </c>
      <c r="J38" s="90">
        <v>2117.73</v>
      </c>
      <c r="K38" s="90">
        <v>1747.71</v>
      </c>
      <c r="L38" s="91">
        <v>3701178</v>
      </c>
      <c r="M38" s="90">
        <v>2233.87</v>
      </c>
      <c r="N38" s="90">
        <v>1706.63</v>
      </c>
      <c r="O38" s="91">
        <v>3812389.56</v>
      </c>
    </row>
    <row r="39" spans="1:15">
      <c r="A39" s="85" t="s">
        <v>903</v>
      </c>
      <c r="B39" s="86" t="s">
        <v>904</v>
      </c>
      <c r="C39" s="87" t="s">
        <v>905</v>
      </c>
      <c r="D39" s="85">
        <v>26</v>
      </c>
      <c r="E39" s="88"/>
      <c r="F39" s="89">
        <v>1943.52</v>
      </c>
      <c r="G39" s="90">
        <v>1606.11</v>
      </c>
      <c r="H39" s="90">
        <v>3121507</v>
      </c>
      <c r="I39" s="90">
        <v>135.49</v>
      </c>
      <c r="J39" s="90">
        <v>2079.0100000000002</v>
      </c>
      <c r="K39" s="90">
        <v>1578.88</v>
      </c>
      <c r="L39" s="91">
        <v>3282507</v>
      </c>
      <c r="M39" s="90">
        <v>2214.5</v>
      </c>
      <c r="N39" s="90">
        <v>1535.41</v>
      </c>
      <c r="O39" s="91">
        <v>3400165.45</v>
      </c>
    </row>
    <row r="40" spans="1:15">
      <c r="A40" s="92" t="s">
        <v>906</v>
      </c>
      <c r="B40" s="92" t="s">
        <v>906</v>
      </c>
      <c r="C40" s="94" t="s">
        <v>907</v>
      </c>
      <c r="D40" s="92">
        <v>27</v>
      </c>
      <c r="E40" s="88"/>
      <c r="F40" s="89">
        <v>2231.79</v>
      </c>
      <c r="G40" s="95">
        <v>1810.43</v>
      </c>
      <c r="H40" s="95">
        <v>4040500</v>
      </c>
      <c r="I40" s="95">
        <v>39.409999999999997</v>
      </c>
      <c r="J40" s="95">
        <v>2271.1999999999998</v>
      </c>
      <c r="K40" s="95">
        <v>1791.91</v>
      </c>
      <c r="L40" s="96">
        <v>4069786</v>
      </c>
      <c r="M40" s="95">
        <v>2310.6099999999997</v>
      </c>
      <c r="N40" s="95">
        <v>1770.73</v>
      </c>
      <c r="O40" s="96">
        <v>4091466.45</v>
      </c>
    </row>
    <row r="41" spans="1:15">
      <c r="A41" s="85" t="s">
        <v>908</v>
      </c>
      <c r="B41" s="86" t="s">
        <v>909</v>
      </c>
      <c r="C41" s="87" t="s">
        <v>910</v>
      </c>
      <c r="D41" s="85">
        <v>28</v>
      </c>
      <c r="E41" s="88"/>
      <c r="F41" s="89">
        <v>1993.26</v>
      </c>
      <c r="G41" s="90">
        <v>867</v>
      </c>
      <c r="H41" s="90">
        <v>1728156</v>
      </c>
      <c r="I41" s="90">
        <v>118.91</v>
      </c>
      <c r="J41" s="90">
        <v>2112.17</v>
      </c>
      <c r="K41" s="90">
        <v>851.58</v>
      </c>
      <c r="L41" s="91">
        <v>1798682</v>
      </c>
      <c r="M41" s="90">
        <v>2231.08</v>
      </c>
      <c r="N41" s="90">
        <v>829.58</v>
      </c>
      <c r="O41" s="91">
        <v>1850859.35</v>
      </c>
    </row>
    <row r="42" spans="1:15">
      <c r="A42" s="85" t="s">
        <v>911</v>
      </c>
      <c r="B42" s="85" t="s">
        <v>911</v>
      </c>
      <c r="C42" s="87" t="s">
        <v>912</v>
      </c>
      <c r="D42" s="85">
        <v>30</v>
      </c>
      <c r="E42" s="88"/>
      <c r="F42" s="89">
        <v>2195.64</v>
      </c>
      <c r="G42" s="90">
        <v>1640.97</v>
      </c>
      <c r="H42" s="90">
        <v>3602979</v>
      </c>
      <c r="I42" s="90">
        <v>51.46</v>
      </c>
      <c r="J42" s="90">
        <v>2247.1</v>
      </c>
      <c r="K42" s="90">
        <v>1665.72</v>
      </c>
      <c r="L42" s="91">
        <v>3743039</v>
      </c>
      <c r="M42" s="90">
        <v>2298.56</v>
      </c>
      <c r="N42" s="90">
        <v>1675.03</v>
      </c>
      <c r="O42" s="91">
        <v>3850156.96</v>
      </c>
    </row>
    <row r="43" spans="1:15">
      <c r="A43" s="92" t="s">
        <v>913</v>
      </c>
      <c r="B43" s="92" t="s">
        <v>913</v>
      </c>
      <c r="C43" s="94" t="s">
        <v>914</v>
      </c>
      <c r="D43" s="92">
        <v>31</v>
      </c>
      <c r="E43" s="88"/>
      <c r="F43" s="89">
        <v>2370.3599999999997</v>
      </c>
      <c r="G43" s="95">
        <v>2683.64</v>
      </c>
      <c r="H43" s="95">
        <v>6361193</v>
      </c>
      <c r="I43" s="95">
        <v>-6.78</v>
      </c>
      <c r="J43" s="95">
        <v>2363.5799999999995</v>
      </c>
      <c r="K43" s="95">
        <v>2653.87</v>
      </c>
      <c r="L43" s="96">
        <v>6272634</v>
      </c>
      <c r="M43" s="95">
        <v>2356.7999999999993</v>
      </c>
      <c r="N43" s="95">
        <v>2616.73</v>
      </c>
      <c r="O43" s="96">
        <v>6167109.2599999998</v>
      </c>
    </row>
    <row r="44" spans="1:15">
      <c r="A44" s="85" t="s">
        <v>915</v>
      </c>
      <c r="B44" s="86" t="s">
        <v>916</v>
      </c>
      <c r="C44" s="87" t="s">
        <v>917</v>
      </c>
      <c r="D44" s="85">
        <v>32</v>
      </c>
      <c r="E44" s="88"/>
      <c r="F44" s="89">
        <v>2282.91</v>
      </c>
      <c r="G44" s="90">
        <v>1459.82</v>
      </c>
      <c r="H44" s="90">
        <v>3332638</v>
      </c>
      <c r="I44" s="90">
        <v>22.37</v>
      </c>
      <c r="J44" s="90">
        <v>2305.2799999999997</v>
      </c>
      <c r="K44" s="90">
        <v>1425.04</v>
      </c>
      <c r="L44" s="91">
        <v>3285116</v>
      </c>
      <c r="M44" s="90">
        <v>2327.6499999999996</v>
      </c>
      <c r="N44" s="90">
        <v>1381.47</v>
      </c>
      <c r="O44" s="91">
        <v>3215578.65</v>
      </c>
    </row>
    <row r="45" spans="1:15">
      <c r="A45" s="85" t="s">
        <v>918</v>
      </c>
      <c r="B45" s="86" t="s">
        <v>814</v>
      </c>
      <c r="C45" s="87" t="s">
        <v>919</v>
      </c>
      <c r="D45" s="85">
        <v>33</v>
      </c>
      <c r="E45" s="88"/>
      <c r="F45" s="89">
        <v>2271.2999999999997</v>
      </c>
      <c r="G45" s="90">
        <v>760.17</v>
      </c>
      <c r="H45" s="90">
        <v>1726574</v>
      </c>
      <c r="I45" s="90">
        <v>26.24</v>
      </c>
      <c r="J45" s="90">
        <v>2297.5399999999995</v>
      </c>
      <c r="K45" s="90">
        <v>731.47</v>
      </c>
      <c r="L45" s="91">
        <v>1680582</v>
      </c>
      <c r="M45" s="90">
        <v>2323.7799999999993</v>
      </c>
      <c r="N45" s="90">
        <v>704.76</v>
      </c>
      <c r="O45" s="91">
        <v>1637707.19</v>
      </c>
    </row>
    <row r="46" spans="1:15">
      <c r="A46" s="92" t="s">
        <v>920</v>
      </c>
      <c r="B46" s="92" t="s">
        <v>920</v>
      </c>
      <c r="C46" s="94" t="s">
        <v>921</v>
      </c>
      <c r="D46" s="92">
        <v>34</v>
      </c>
      <c r="E46" s="88"/>
      <c r="F46" s="89">
        <v>2281.0500000000002</v>
      </c>
      <c r="G46" s="95">
        <v>1080.26</v>
      </c>
      <c r="H46" s="95">
        <v>2464127</v>
      </c>
      <c r="I46" s="95">
        <v>22.98</v>
      </c>
      <c r="J46" s="95">
        <v>2304.0300000000002</v>
      </c>
      <c r="K46" s="95">
        <v>1076.1099999999999</v>
      </c>
      <c r="L46" s="96">
        <v>2479390</v>
      </c>
      <c r="M46" s="95">
        <v>2327.0100000000002</v>
      </c>
      <c r="N46" s="95">
        <v>1044.1300000000001</v>
      </c>
      <c r="O46" s="96">
        <v>2429700.9500000002</v>
      </c>
    </row>
    <row r="47" spans="1:15">
      <c r="A47" s="85" t="s">
        <v>922</v>
      </c>
      <c r="B47" s="85" t="s">
        <v>922</v>
      </c>
      <c r="C47" s="87" t="s">
        <v>923</v>
      </c>
      <c r="D47" s="85">
        <v>35</v>
      </c>
      <c r="E47" s="88"/>
      <c r="F47" s="89">
        <v>2329.6799999999998</v>
      </c>
      <c r="G47" s="90">
        <v>1072.4100000000001</v>
      </c>
      <c r="H47" s="90">
        <v>2498372</v>
      </c>
      <c r="I47" s="90">
        <v>6.77</v>
      </c>
      <c r="J47" s="90">
        <v>2336.4499999999998</v>
      </c>
      <c r="K47" s="90">
        <v>1058.7</v>
      </c>
      <c r="L47" s="91">
        <v>2473600</v>
      </c>
      <c r="M47" s="90">
        <v>2343.2199999999998</v>
      </c>
      <c r="N47" s="90">
        <v>1034.5</v>
      </c>
      <c r="O47" s="91">
        <v>2424061.09</v>
      </c>
    </row>
    <row r="48" spans="1:15">
      <c r="A48" s="85" t="s">
        <v>924</v>
      </c>
      <c r="B48" s="85" t="s">
        <v>924</v>
      </c>
      <c r="C48" s="87" t="s">
        <v>925</v>
      </c>
      <c r="D48" s="85">
        <v>36</v>
      </c>
      <c r="E48" s="88"/>
      <c r="F48" s="89">
        <v>2034.3700000000001</v>
      </c>
      <c r="G48" s="90">
        <v>1571.63</v>
      </c>
      <c r="H48" s="90">
        <v>3197277</v>
      </c>
      <c r="I48" s="90">
        <v>105.21</v>
      </c>
      <c r="J48" s="90">
        <v>2139.58</v>
      </c>
      <c r="K48" s="90">
        <v>1547.76</v>
      </c>
      <c r="L48" s="91">
        <v>3311556</v>
      </c>
      <c r="M48" s="90">
        <v>2244.79</v>
      </c>
      <c r="N48" s="90">
        <v>1503.96</v>
      </c>
      <c r="O48" s="91">
        <v>3376074.37</v>
      </c>
    </row>
    <row r="49" spans="1:15">
      <c r="A49" s="92" t="s">
        <v>926</v>
      </c>
      <c r="B49" s="93" t="s">
        <v>534</v>
      </c>
      <c r="C49" s="94" t="s">
        <v>927</v>
      </c>
      <c r="D49" s="92">
        <v>40</v>
      </c>
      <c r="E49" s="88"/>
      <c r="F49" s="89">
        <v>2759.54</v>
      </c>
      <c r="G49" s="95">
        <v>1833.69</v>
      </c>
      <c r="H49" s="95">
        <v>5060141</v>
      </c>
      <c r="I49" s="95">
        <v>-136.52000000000001</v>
      </c>
      <c r="J49" s="95">
        <v>2623.02</v>
      </c>
      <c r="K49" s="95">
        <v>1808.84</v>
      </c>
      <c r="L49" s="96">
        <v>4744623</v>
      </c>
      <c r="M49" s="95">
        <v>2486.5</v>
      </c>
      <c r="N49" s="95">
        <v>1773.6</v>
      </c>
      <c r="O49" s="96">
        <v>4410056.4000000004</v>
      </c>
    </row>
    <row r="50" spans="1:15">
      <c r="A50" s="85" t="s">
        <v>928</v>
      </c>
      <c r="B50" s="86" t="s">
        <v>929</v>
      </c>
      <c r="C50" s="87" t="s">
        <v>930</v>
      </c>
      <c r="D50" s="85">
        <v>42</v>
      </c>
      <c r="E50" s="88"/>
      <c r="F50" s="89">
        <v>2051.0700000000002</v>
      </c>
      <c r="G50" s="90">
        <v>1813.64</v>
      </c>
      <c r="H50" s="90">
        <v>3719903</v>
      </c>
      <c r="I50" s="90">
        <v>99.64</v>
      </c>
      <c r="J50" s="90">
        <v>2150.71</v>
      </c>
      <c r="K50" s="90">
        <v>1800.17</v>
      </c>
      <c r="L50" s="91">
        <v>3871644</v>
      </c>
      <c r="M50" s="90">
        <v>2250.35</v>
      </c>
      <c r="N50" s="90">
        <v>1787.28</v>
      </c>
      <c r="O50" s="91">
        <v>4022005.55</v>
      </c>
    </row>
    <row r="51" spans="1:15">
      <c r="A51" s="85" t="s">
        <v>931</v>
      </c>
      <c r="B51" s="85" t="s">
        <v>931</v>
      </c>
      <c r="C51" s="87" t="s">
        <v>932</v>
      </c>
      <c r="D51" s="85">
        <v>46</v>
      </c>
      <c r="E51" s="88"/>
      <c r="F51" s="89">
        <v>2640.8500000000004</v>
      </c>
      <c r="G51" s="90">
        <v>1000.67</v>
      </c>
      <c r="H51" s="90">
        <v>2642619</v>
      </c>
      <c r="I51" s="90">
        <v>-96.95</v>
      </c>
      <c r="J51" s="90">
        <v>2543.9000000000005</v>
      </c>
      <c r="K51" s="90">
        <v>975.9</v>
      </c>
      <c r="L51" s="91">
        <v>2482592</v>
      </c>
      <c r="M51" s="90">
        <v>2446.9500000000007</v>
      </c>
      <c r="N51" s="90">
        <v>916.95</v>
      </c>
      <c r="O51" s="91">
        <v>2243730.7999999998</v>
      </c>
    </row>
    <row r="52" spans="1:15">
      <c r="A52" s="92" t="s">
        <v>933</v>
      </c>
      <c r="B52" s="92" t="s">
        <v>933</v>
      </c>
      <c r="C52" s="94" t="s">
        <v>934</v>
      </c>
      <c r="D52" s="92">
        <v>47</v>
      </c>
      <c r="E52" s="88"/>
      <c r="F52" s="89">
        <v>2794.82</v>
      </c>
      <c r="G52" s="95">
        <v>1163.31</v>
      </c>
      <c r="H52" s="95">
        <v>3251242</v>
      </c>
      <c r="I52" s="95">
        <v>-148.27000000000001</v>
      </c>
      <c r="J52" s="95">
        <v>2646.55</v>
      </c>
      <c r="K52" s="95">
        <v>1128.46</v>
      </c>
      <c r="L52" s="96">
        <v>2986526</v>
      </c>
      <c r="M52" s="95">
        <v>2498.2800000000002</v>
      </c>
      <c r="N52" s="95">
        <v>1083.58</v>
      </c>
      <c r="O52" s="96">
        <v>2707086.24</v>
      </c>
    </row>
    <row r="53" spans="1:15">
      <c r="A53" s="85" t="s">
        <v>935</v>
      </c>
      <c r="B53" s="85" t="s">
        <v>935</v>
      </c>
      <c r="C53" s="87" t="s">
        <v>936</v>
      </c>
      <c r="D53" s="85">
        <v>48</v>
      </c>
      <c r="E53" s="88"/>
      <c r="F53" s="89">
        <v>2328.1000000000004</v>
      </c>
      <c r="G53" s="90">
        <v>2519.6</v>
      </c>
      <c r="H53" s="90">
        <v>5865881</v>
      </c>
      <c r="I53" s="90">
        <v>7.3</v>
      </c>
      <c r="J53" s="90">
        <v>2335.4000000000005</v>
      </c>
      <c r="K53" s="90">
        <v>2486.11</v>
      </c>
      <c r="L53" s="91">
        <v>5806061</v>
      </c>
      <c r="M53" s="90">
        <v>2342.7000000000007</v>
      </c>
      <c r="N53" s="90">
        <v>2453.83</v>
      </c>
      <c r="O53" s="91">
        <v>5748587.54</v>
      </c>
    </row>
    <row r="54" spans="1:15">
      <c r="A54" s="85" t="s">
        <v>937</v>
      </c>
      <c r="B54" s="85" t="s">
        <v>937</v>
      </c>
      <c r="C54" s="87" t="s">
        <v>938</v>
      </c>
      <c r="D54" s="85">
        <v>49</v>
      </c>
      <c r="E54" s="88"/>
      <c r="F54" s="89">
        <v>2471.85</v>
      </c>
      <c r="G54" s="90">
        <v>682.58</v>
      </c>
      <c r="H54" s="90">
        <v>1687235</v>
      </c>
      <c r="I54" s="90">
        <v>-40.619999999999997</v>
      </c>
      <c r="J54" s="90">
        <v>2431.23</v>
      </c>
      <c r="K54" s="90">
        <v>662.75</v>
      </c>
      <c r="L54" s="91">
        <v>1611298</v>
      </c>
      <c r="M54" s="90">
        <v>2390.61</v>
      </c>
      <c r="N54" s="90">
        <v>651.21</v>
      </c>
      <c r="O54" s="91">
        <v>1556789.14</v>
      </c>
    </row>
    <row r="55" spans="1:15">
      <c r="A55" s="92" t="s">
        <v>939</v>
      </c>
      <c r="B55" s="92" t="s">
        <v>939</v>
      </c>
      <c r="C55" s="94" t="s">
        <v>940</v>
      </c>
      <c r="D55" s="92">
        <v>51</v>
      </c>
      <c r="E55" s="88"/>
      <c r="F55" s="89">
        <v>1816.4099999999999</v>
      </c>
      <c r="G55" s="95">
        <v>1004.55</v>
      </c>
      <c r="H55" s="95">
        <v>1824675</v>
      </c>
      <c r="I55" s="95">
        <v>177.86</v>
      </c>
      <c r="J55" s="95">
        <v>1994.27</v>
      </c>
      <c r="K55" s="95">
        <v>1006.45</v>
      </c>
      <c r="L55" s="96">
        <v>2007133</v>
      </c>
      <c r="M55" s="95">
        <v>2172.13</v>
      </c>
      <c r="N55" s="95">
        <v>995.19</v>
      </c>
      <c r="O55" s="96">
        <v>2161682.0499999998</v>
      </c>
    </row>
    <row r="56" spans="1:15">
      <c r="A56" s="85" t="s">
        <v>941</v>
      </c>
      <c r="B56" s="85" t="s">
        <v>941</v>
      </c>
      <c r="C56" s="87" t="s">
        <v>942</v>
      </c>
      <c r="D56" s="85">
        <v>52</v>
      </c>
      <c r="E56" s="88"/>
      <c r="F56" s="89">
        <v>2645.75</v>
      </c>
      <c r="G56" s="90">
        <v>1394.87</v>
      </c>
      <c r="H56" s="90">
        <v>3690477</v>
      </c>
      <c r="I56" s="90">
        <v>-98.59</v>
      </c>
      <c r="J56" s="90">
        <v>2547.16</v>
      </c>
      <c r="K56" s="90">
        <v>1373.62</v>
      </c>
      <c r="L56" s="91">
        <v>3498830</v>
      </c>
      <c r="M56" s="90">
        <v>2448.5699999999997</v>
      </c>
      <c r="N56" s="90">
        <v>1350.61</v>
      </c>
      <c r="O56" s="91">
        <v>3307063.13</v>
      </c>
    </row>
    <row r="57" spans="1:15">
      <c r="A57" s="85" t="s">
        <v>943</v>
      </c>
      <c r="B57" s="86" t="s">
        <v>374</v>
      </c>
      <c r="C57" s="87" t="s">
        <v>944</v>
      </c>
      <c r="D57" s="85">
        <v>54</v>
      </c>
      <c r="E57" s="88"/>
      <c r="F57" s="89">
        <v>2478.8000000000002</v>
      </c>
      <c r="G57" s="90">
        <v>1355.23</v>
      </c>
      <c r="H57" s="90">
        <v>3359344</v>
      </c>
      <c r="I57" s="90">
        <v>-42.93</v>
      </c>
      <c r="J57" s="90">
        <v>2435.8700000000003</v>
      </c>
      <c r="K57" s="90">
        <v>1332.55</v>
      </c>
      <c r="L57" s="91">
        <v>3245919</v>
      </c>
      <c r="M57" s="90">
        <v>2392.9400000000005</v>
      </c>
      <c r="N57" s="90">
        <v>1314.49</v>
      </c>
      <c r="O57" s="91">
        <v>3145495.7</v>
      </c>
    </row>
    <row r="58" spans="1:15">
      <c r="A58" s="92" t="s">
        <v>945</v>
      </c>
      <c r="B58" s="93" t="s">
        <v>478</v>
      </c>
      <c r="C58" s="94" t="s">
        <v>946</v>
      </c>
      <c r="D58" s="92">
        <v>55</v>
      </c>
      <c r="E58" s="88"/>
      <c r="F58" s="89">
        <v>1616.36</v>
      </c>
      <c r="G58" s="95">
        <v>630.12</v>
      </c>
      <c r="H58" s="95">
        <v>1018501</v>
      </c>
      <c r="I58" s="95">
        <v>244.55</v>
      </c>
      <c r="J58" s="95">
        <v>1860.9099999999999</v>
      </c>
      <c r="K58" s="95">
        <v>624.30999999999995</v>
      </c>
      <c r="L58" s="96">
        <v>1161785</v>
      </c>
      <c r="M58" s="95">
        <v>2105.46</v>
      </c>
      <c r="N58" s="95">
        <v>615.5</v>
      </c>
      <c r="O58" s="96">
        <v>1295910.6299999999</v>
      </c>
    </row>
    <row r="59" spans="1:15">
      <c r="A59" s="85" t="s">
        <v>947</v>
      </c>
      <c r="B59" s="86" t="s">
        <v>574</v>
      </c>
      <c r="C59" s="87" t="s">
        <v>948</v>
      </c>
      <c r="D59" s="85">
        <v>56</v>
      </c>
      <c r="E59" s="88"/>
      <c r="F59" s="89">
        <v>2539.31</v>
      </c>
      <c r="G59" s="90">
        <v>1242.18</v>
      </c>
      <c r="H59" s="90">
        <v>3154280</v>
      </c>
      <c r="I59" s="90">
        <v>-63.11</v>
      </c>
      <c r="J59" s="90">
        <v>2476.1999999999998</v>
      </c>
      <c r="K59" s="90">
        <v>1239.69</v>
      </c>
      <c r="L59" s="91">
        <v>3069720</v>
      </c>
      <c r="M59" s="90">
        <v>2413.0899999999997</v>
      </c>
      <c r="N59" s="90">
        <v>1229.54</v>
      </c>
      <c r="O59" s="91">
        <v>2966990.68</v>
      </c>
    </row>
    <row r="60" spans="1:15">
      <c r="A60" s="85" t="s">
        <v>949</v>
      </c>
      <c r="B60" s="86" t="s">
        <v>950</v>
      </c>
      <c r="C60" s="87" t="s">
        <v>951</v>
      </c>
      <c r="D60" s="85">
        <v>61</v>
      </c>
      <c r="E60" s="88"/>
      <c r="F60" s="89">
        <v>2533.89</v>
      </c>
      <c r="G60" s="90">
        <v>2291.4499999999998</v>
      </c>
      <c r="H60" s="90">
        <v>5806282</v>
      </c>
      <c r="I60" s="90">
        <v>-61.3</v>
      </c>
      <c r="J60" s="90">
        <v>2472.5899999999997</v>
      </c>
      <c r="K60" s="90">
        <v>2231.52</v>
      </c>
      <c r="L60" s="91">
        <v>5517634</v>
      </c>
      <c r="M60" s="90">
        <v>2411.2899999999995</v>
      </c>
      <c r="N60" s="90">
        <v>2182.7399999999998</v>
      </c>
      <c r="O60" s="91">
        <v>5263219.13</v>
      </c>
    </row>
    <row r="61" spans="1:15">
      <c r="A61" s="92" t="s">
        <v>952</v>
      </c>
      <c r="B61" s="92" t="s">
        <v>952</v>
      </c>
      <c r="C61" s="94" t="s">
        <v>953</v>
      </c>
      <c r="D61" s="92">
        <v>63</v>
      </c>
      <c r="E61" s="88"/>
      <c r="F61" s="89">
        <v>2684.8399999999997</v>
      </c>
      <c r="G61" s="95">
        <v>1006.44</v>
      </c>
      <c r="H61" s="95">
        <v>2702130</v>
      </c>
      <c r="I61" s="95">
        <v>-111.61</v>
      </c>
      <c r="J61" s="95">
        <v>2573.2299999999996</v>
      </c>
      <c r="K61" s="95">
        <v>984.26</v>
      </c>
      <c r="L61" s="96">
        <v>2532727</v>
      </c>
      <c r="M61" s="95">
        <v>2461.6199999999994</v>
      </c>
      <c r="N61" s="95">
        <v>963.12</v>
      </c>
      <c r="O61" s="96">
        <v>2370835.4500000002</v>
      </c>
    </row>
    <row r="62" spans="1:15">
      <c r="A62" s="85" t="s">
        <v>954</v>
      </c>
      <c r="B62" s="86" t="s">
        <v>955</v>
      </c>
      <c r="C62" s="87" t="s">
        <v>956</v>
      </c>
      <c r="D62" s="85">
        <v>64</v>
      </c>
      <c r="E62" s="88"/>
      <c r="F62" s="89">
        <v>2720.5299999999997</v>
      </c>
      <c r="G62" s="90">
        <v>300.41000000000003</v>
      </c>
      <c r="H62" s="90">
        <v>817274</v>
      </c>
      <c r="I62" s="90">
        <v>-123.51</v>
      </c>
      <c r="J62" s="90">
        <v>2597.0199999999995</v>
      </c>
      <c r="K62" s="90">
        <v>295.19</v>
      </c>
      <c r="L62" s="91">
        <v>766614</v>
      </c>
      <c r="M62" s="90">
        <v>2473.5099999999993</v>
      </c>
      <c r="N62" s="90">
        <v>285.62</v>
      </c>
      <c r="O62" s="91">
        <v>706483.93</v>
      </c>
    </row>
    <row r="63" spans="1:15">
      <c r="A63" s="85" t="s">
        <v>957</v>
      </c>
      <c r="B63" s="86" t="s">
        <v>958</v>
      </c>
      <c r="C63" s="87" t="s">
        <v>959</v>
      </c>
      <c r="D63" s="85">
        <v>65</v>
      </c>
      <c r="E63" s="88"/>
      <c r="F63" s="89">
        <v>2345.0899999999997</v>
      </c>
      <c r="G63" s="90">
        <v>3769.71</v>
      </c>
      <c r="H63" s="90">
        <v>8840309</v>
      </c>
      <c r="I63" s="90">
        <v>1.64</v>
      </c>
      <c r="J63" s="90">
        <v>2346.7299999999996</v>
      </c>
      <c r="K63" s="90">
        <v>3721.22</v>
      </c>
      <c r="L63" s="91">
        <v>8732699</v>
      </c>
      <c r="M63" s="90">
        <v>2348.3699999999994</v>
      </c>
      <c r="N63" s="90">
        <v>3651.22</v>
      </c>
      <c r="O63" s="91">
        <v>8574415.5099999998</v>
      </c>
    </row>
    <row r="64" spans="1:15">
      <c r="A64" s="92" t="s">
        <v>960</v>
      </c>
      <c r="B64" s="92" t="s">
        <v>960</v>
      </c>
      <c r="C64" s="97" t="s">
        <v>961</v>
      </c>
      <c r="D64" s="92">
        <v>66</v>
      </c>
      <c r="E64" s="98"/>
      <c r="F64" s="89">
        <v>1781.2099999999998</v>
      </c>
      <c r="G64" s="95">
        <v>1857.69</v>
      </c>
      <c r="H64" s="95">
        <v>3308936</v>
      </c>
      <c r="I64" s="95">
        <v>189.6</v>
      </c>
      <c r="J64" s="95">
        <v>1970.8099999999997</v>
      </c>
      <c r="K64" s="95">
        <v>1867.48</v>
      </c>
      <c r="L64" s="96">
        <v>3680448</v>
      </c>
      <c r="M64" s="95">
        <v>2160.41</v>
      </c>
      <c r="N64" s="95">
        <v>1880.08</v>
      </c>
      <c r="O64" s="96">
        <v>4061743.63</v>
      </c>
    </row>
    <row r="65" spans="1:15">
      <c r="A65" s="85" t="s">
        <v>962</v>
      </c>
      <c r="B65" s="86" t="s">
        <v>963</v>
      </c>
      <c r="C65" s="99" t="s">
        <v>964</v>
      </c>
      <c r="D65" s="85">
        <v>67</v>
      </c>
      <c r="E65" s="98"/>
      <c r="F65" s="89">
        <v>2198.56</v>
      </c>
      <c r="G65" s="90">
        <v>1801.98</v>
      </c>
      <c r="H65" s="90">
        <v>3961761</v>
      </c>
      <c r="I65" s="90">
        <v>50.48</v>
      </c>
      <c r="J65" s="90">
        <v>2249.04</v>
      </c>
      <c r="K65" s="90">
        <v>1786.55</v>
      </c>
      <c r="L65" s="91">
        <v>4018022</v>
      </c>
      <c r="M65" s="90">
        <v>2299.52</v>
      </c>
      <c r="N65" s="90">
        <v>1759.01</v>
      </c>
      <c r="O65" s="91">
        <v>4044878.68</v>
      </c>
    </row>
    <row r="66" spans="1:15">
      <c r="A66" s="85" t="s">
        <v>965</v>
      </c>
      <c r="B66" s="85" t="s">
        <v>965</v>
      </c>
      <c r="C66" s="99" t="s">
        <v>966</v>
      </c>
      <c r="D66" s="85">
        <v>68</v>
      </c>
      <c r="E66" s="98"/>
      <c r="F66" s="89">
        <v>2197.4900000000002</v>
      </c>
      <c r="G66" s="90">
        <v>1332.06</v>
      </c>
      <c r="H66" s="90">
        <v>2927189</v>
      </c>
      <c r="I66" s="90">
        <v>50.84</v>
      </c>
      <c r="J66" s="90">
        <v>2248.3300000000004</v>
      </c>
      <c r="K66" s="90">
        <v>1330.39</v>
      </c>
      <c r="L66" s="91">
        <v>2991156</v>
      </c>
      <c r="M66" s="90">
        <v>2299.1700000000005</v>
      </c>
      <c r="N66" s="90">
        <v>1331.59</v>
      </c>
      <c r="O66" s="91">
        <v>3061551.78</v>
      </c>
    </row>
    <row r="67" spans="1:15">
      <c r="A67" s="85" t="s">
        <v>967</v>
      </c>
      <c r="B67" s="86" t="s">
        <v>968</v>
      </c>
      <c r="C67" s="99" t="s">
        <v>969</v>
      </c>
      <c r="D67" s="85">
        <v>69</v>
      </c>
      <c r="E67" s="98"/>
      <c r="F67" s="89">
        <v>1755.39</v>
      </c>
      <c r="G67" s="90">
        <v>1251.3800000000001</v>
      </c>
      <c r="H67" s="90">
        <v>2196660</v>
      </c>
      <c r="I67" s="90">
        <v>198.2</v>
      </c>
      <c r="J67" s="90">
        <v>1953.5900000000001</v>
      </c>
      <c r="K67" s="90">
        <v>1224.71</v>
      </c>
      <c r="L67" s="91">
        <v>2392581</v>
      </c>
      <c r="M67" s="90">
        <v>2151.79</v>
      </c>
      <c r="N67" s="90">
        <v>1194.8</v>
      </c>
      <c r="O67" s="91">
        <v>2570958.69</v>
      </c>
    </row>
    <row r="68" spans="1:15">
      <c r="A68" s="85" t="s">
        <v>970</v>
      </c>
      <c r="B68" s="86" t="s">
        <v>412</v>
      </c>
      <c r="C68" s="99" t="s">
        <v>971</v>
      </c>
      <c r="D68" s="85">
        <v>70</v>
      </c>
      <c r="F68" s="89">
        <v>1762.16</v>
      </c>
      <c r="G68" s="90">
        <v>200.53</v>
      </c>
      <c r="H68" s="90">
        <v>353366</v>
      </c>
      <c r="I68" s="90">
        <v>195.95</v>
      </c>
      <c r="J68" s="90">
        <v>1958.1100000000001</v>
      </c>
      <c r="K68" s="90">
        <v>193.93</v>
      </c>
      <c r="L68" s="90">
        <v>379736</v>
      </c>
      <c r="M68" s="90">
        <v>2154.06</v>
      </c>
      <c r="N68" s="90">
        <v>187.06</v>
      </c>
      <c r="O68" s="90">
        <v>402938.46</v>
      </c>
    </row>
    <row r="69" spans="1:15">
      <c r="A69" s="65" t="s">
        <v>972</v>
      </c>
      <c r="B69" s="65" t="s">
        <v>972</v>
      </c>
      <c r="C69" s="65" t="s">
        <v>973</v>
      </c>
      <c r="D69" s="65"/>
      <c r="E69" s="65"/>
      <c r="F69" s="190">
        <f>H69/G69</f>
        <v>2201.6931588790976</v>
      </c>
      <c r="G69" s="190">
        <f>SUM(G17:G68)</f>
        <v>85740.92</v>
      </c>
      <c r="H69" s="100">
        <f>SUM(H17:H68)</f>
        <v>188775197</v>
      </c>
      <c r="I69" s="100"/>
      <c r="J69" s="190">
        <f>L69/K69</f>
        <v>2250.2286853524097</v>
      </c>
      <c r="K69" s="190">
        <f>SUM(K17:K68)</f>
        <v>84758.38</v>
      </c>
      <c r="L69" s="100">
        <f>SUM(L17:L68)</f>
        <v>190725738</v>
      </c>
      <c r="M69" s="190">
        <f>O69/N69</f>
        <v>2299.7462315358307</v>
      </c>
      <c r="N69" s="190">
        <f>SUM(N17:N68)</f>
        <v>83366.189999999988</v>
      </c>
      <c r="O69" s="100">
        <f>SUM(O17:O68)</f>
        <v>191721081.29000002</v>
      </c>
    </row>
  </sheetData>
  <conditionalFormatting sqref="B17">
    <cfRule type="expression" dxfId="13" priority="14" stopIfTrue="1">
      <formula>#REF!=1</formula>
    </cfRule>
  </conditionalFormatting>
  <conditionalFormatting sqref="B18:B20">
    <cfRule type="expression" dxfId="12" priority="13" stopIfTrue="1">
      <formula>#REF!=1</formula>
    </cfRule>
  </conditionalFormatting>
  <conditionalFormatting sqref="B23">
    <cfRule type="expression" dxfId="11" priority="12" stopIfTrue="1">
      <formula>#REF!=1</formula>
    </cfRule>
  </conditionalFormatting>
  <conditionalFormatting sqref="B25:B31">
    <cfRule type="expression" dxfId="10" priority="11" stopIfTrue="1">
      <formula>#REF!=1</formula>
    </cfRule>
  </conditionalFormatting>
  <conditionalFormatting sqref="B34">
    <cfRule type="expression" dxfId="9" priority="10" stopIfTrue="1">
      <formula>#REF!=1</formula>
    </cfRule>
  </conditionalFormatting>
  <conditionalFormatting sqref="B36">
    <cfRule type="expression" dxfId="8" priority="9" stopIfTrue="1">
      <formula>#REF!=1</formula>
    </cfRule>
  </conditionalFormatting>
  <conditionalFormatting sqref="B39">
    <cfRule type="expression" dxfId="7" priority="8" stopIfTrue="1">
      <formula>#REF!=1</formula>
    </cfRule>
  </conditionalFormatting>
  <conditionalFormatting sqref="B41">
    <cfRule type="expression" dxfId="6" priority="7" stopIfTrue="1">
      <formula>#REF!=1</formula>
    </cfRule>
  </conditionalFormatting>
  <conditionalFormatting sqref="B44:B45">
    <cfRule type="expression" dxfId="5" priority="6" stopIfTrue="1">
      <formula>#REF!=1</formula>
    </cfRule>
  </conditionalFormatting>
  <conditionalFormatting sqref="B49:B50">
    <cfRule type="expression" dxfId="4" priority="5" stopIfTrue="1">
      <formula>#REF!=1</formula>
    </cfRule>
  </conditionalFormatting>
  <conditionalFormatting sqref="B57:B60">
    <cfRule type="expression" dxfId="3" priority="4" stopIfTrue="1">
      <formula>#REF!=1</formula>
    </cfRule>
  </conditionalFormatting>
  <conditionalFormatting sqref="B62:B63">
    <cfRule type="expression" dxfId="2" priority="3" stopIfTrue="1">
      <formula>#REF!=1</formula>
    </cfRule>
  </conditionalFormatting>
  <conditionalFormatting sqref="B65">
    <cfRule type="expression" dxfId="1" priority="2" stopIfTrue="1">
      <formula>#REF!=1</formula>
    </cfRule>
  </conditionalFormatting>
  <conditionalFormatting sqref="B67:B68">
    <cfRule type="expression" dxfId="0" priority="1" stopIfTrue="1">
      <formula>#REF!=1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EB57379BEA8F48B1745FD639733ABD" ma:contentTypeVersion="20" ma:contentTypeDescription="Create a new document." ma:contentTypeScope="" ma:versionID="187d86fafb8394978f5cda54be23095c">
  <xsd:schema xmlns:xsd="http://www.w3.org/2001/XMLSchema" xmlns:xs="http://www.w3.org/2001/XMLSchema" xmlns:p="http://schemas.microsoft.com/office/2006/metadata/properties" xmlns:ns1="http://schemas.microsoft.com/sharepoint/v3" xmlns:ns2="913f04b1-e25f-4b02-8257-8926e6d1e29e" xmlns:ns3="42170ec2-62f7-43eb-b878-f93d50a65fd9" targetNamespace="http://schemas.microsoft.com/office/2006/metadata/properties" ma:root="true" ma:fieldsID="9f41645418480497068cd6ffd9f5badf" ns1:_="" ns2:_="" ns3:_="">
    <xsd:import namespace="http://schemas.microsoft.com/sharepoint/v3"/>
    <xsd:import namespace="913f04b1-e25f-4b02-8257-8926e6d1e29e"/>
    <xsd:import namespace="42170ec2-62f7-43eb-b878-f93d50a65f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3f04b1-e25f-4b02-8257-8926e6d1e2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70ec2-62f7-43eb-b878-f93d50a65fd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c2eeaf6-1997-472a-8988-c97cc24a7d2c}" ma:internalName="TaxCatchAll" ma:showField="CatchAllData" ma:web="42170ec2-62f7-43eb-b878-f93d50a65f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913f04b1-e25f-4b02-8257-8926e6d1e29e">
      <Terms xmlns="http://schemas.microsoft.com/office/infopath/2007/PartnerControls"/>
    </lcf76f155ced4ddcb4097134ff3c332f>
    <TaxCatchAll xmlns="42170ec2-62f7-43eb-b878-f93d50a65fd9"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753F32-A873-4B4F-8972-9D533F12C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3f04b1-e25f-4b02-8257-8926e6d1e29e"/>
    <ds:schemaRef ds:uri="42170ec2-62f7-43eb-b878-f93d50a65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630E46-D956-4158-BD8D-47F1B4A74A2A}">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42170ec2-62f7-43eb-b878-f93d50a65fd9"/>
    <ds:schemaRef ds:uri="913f04b1-e25f-4b02-8257-8926e6d1e29e"/>
    <ds:schemaRef ds:uri="http://schemas.microsoft.com/sharepoint/v3"/>
    <ds:schemaRef ds:uri="http://purl.org/dc/dcmitype/"/>
  </ds:schemaRefs>
</ds:datastoreItem>
</file>

<file path=customXml/itemProps3.xml><?xml version="1.0" encoding="utf-8"?>
<ds:datastoreItem xmlns:ds="http://schemas.openxmlformats.org/officeDocument/2006/customXml" ds:itemID="{42F60F1E-82B0-4440-ACF5-9DD206A9F7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SignaturePage</vt:lpstr>
      <vt:lpstr>Est_FY26_Extraord</vt:lpstr>
      <vt:lpstr>Est_FY26_Aid proj; State share</vt:lpstr>
      <vt:lpstr>Est_FY26_Mainstream_Data</vt:lpstr>
      <vt:lpstr>codes</vt:lpstr>
      <vt:lpstr>CBG_File</vt:lpstr>
      <vt:lpstr>Est_FY26_Extraord!Print_Area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 Act 173 Special Education Plan Section B Forms</dc:title>
  <dc:subject/>
  <dc:creator>Vermont Agency of Education</dc:creator>
  <cp:keywords/>
  <dc:description/>
  <cp:lastModifiedBy>Connizzo, Kate</cp:lastModifiedBy>
  <cp:revision/>
  <dcterms:created xsi:type="dcterms:W3CDTF">2000-07-19T12:57:56Z</dcterms:created>
  <dcterms:modified xsi:type="dcterms:W3CDTF">2024-09-10T15:19:58Z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0x01010037EB57379BEA8F48B1745FD639733ABD</vt:lpwstr>
  </property>
  <property fmtid="{D5CDD505-2E9C-101B-9397-08002B2CF9AE}" pid="3" name="MediaServiceImageTags">
    <vt:lpwstr/>
  </property>
</Properties>
</file>