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Seer Forms\SEER\Forms\FY25\"/>
    </mc:Choice>
  </mc:AlternateContent>
  <xr:revisionPtr revIDLastSave="4" documentId="13_ncr:1_{37480BFE-6578-435C-B99C-00D19BC92A8B}" xr6:coauthVersionLast="47" xr6:coauthVersionMax="47" xr10:uidLastSave="{C023DF5E-9A00-4177-9094-A9A6068E03F6}"/>
  <bookViews>
    <workbookView xWindow="28680" yWindow="-120" windowWidth="38640" windowHeight="15840" tabRatio="729" activeTab="3" xr2:uid="{00000000-000D-0000-FFFF-FFFF00000000}"/>
  </bookViews>
  <sheets>
    <sheet name="Info" sheetId="18" r:id="rId1"/>
    <sheet name="Due Dates" sheetId="24" r:id="rId2"/>
    <sheet name="wrkstA" sheetId="1" r:id="rId3"/>
    <sheet name="wrkstB" sheetId="2" r:id="rId4"/>
    <sheet name="sample_IEPCalc_Sheet" sheetId="19" r:id="rId5"/>
    <sheet name="IEPCalcSheet" sheetId="21" r:id="rId6"/>
    <sheet name="ProgramCost" sheetId="20" r:id="rId7"/>
    <sheet name="codes" sheetId="17" r:id="rId8"/>
    <sheet name="CBG_File" sheetId="3" r:id="rId9"/>
  </sheets>
  <definedNames>
    <definedName name="_xlnm.Print_Area" localSheetId="1">'Due Dates'!$A$1:$I$12</definedName>
    <definedName name="_xlnm.Print_Area" localSheetId="0">Info!$A$1:$I$32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7" i="1" l="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D4" i="2"/>
  <c r="A65" i="2" l="1"/>
  <c r="A66" i="2"/>
  <c r="A67" i="2"/>
  <c r="A68" i="2"/>
  <c r="A69" i="2"/>
  <c r="A70" i="2"/>
  <c r="A71" i="2"/>
  <c r="A72" i="2"/>
  <c r="A73" i="2"/>
  <c r="A74" i="2"/>
  <c r="A75" i="2"/>
  <c r="A76" i="2"/>
  <c r="A77"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25" i="2"/>
  <c r="A26" i="2"/>
  <c r="A27" i="2"/>
  <c r="A28" i="2"/>
  <c r="A29" i="2"/>
  <c r="A30" i="2"/>
  <c r="A31" i="2"/>
  <c r="A32" i="2"/>
  <c r="A33" i="2"/>
  <c r="A10" i="2"/>
  <c r="A11" i="2"/>
  <c r="A12" i="2"/>
  <c r="A13" i="2"/>
  <c r="A14" i="2"/>
  <c r="A15" i="2"/>
  <c r="A16" i="2"/>
  <c r="A17" i="2"/>
  <c r="A18" i="2"/>
  <c r="A19" i="2"/>
  <c r="A20" i="2"/>
  <c r="A21" i="2"/>
  <c r="A22" i="2"/>
  <c r="A23" i="2"/>
  <c r="A24" i="2"/>
  <c r="A9" i="2"/>
  <c r="H13" i="3"/>
  <c r="F69" i="3"/>
  <c r="L69" i="3"/>
  <c r="K69" i="3"/>
  <c r="J69" i="3"/>
  <c r="I69" i="3"/>
  <c r="H69" i="3"/>
  <c r="G69" i="3"/>
  <c r="H11" i="19"/>
  <c r="I11" i="19"/>
  <c r="U6" i="2"/>
  <c r="R9" i="2"/>
  <c r="T9" i="2" s="1"/>
  <c r="X9" i="2" s="1"/>
  <c r="U5" i="2"/>
  <c r="J66" i="20"/>
  <c r="L65" i="20" s="1"/>
  <c r="N54" i="20"/>
  <c r="J65" i="20" s="1"/>
  <c r="A41" i="20"/>
  <c r="E40" i="20"/>
  <c r="A40" i="20"/>
  <c r="H38" i="21"/>
  <c r="I38" i="21" s="1"/>
  <c r="H37" i="21"/>
  <c r="I37" i="21" s="1"/>
  <c r="H36" i="21"/>
  <c r="I36" i="21" s="1"/>
  <c r="I35" i="21"/>
  <c r="H35" i="21"/>
  <c r="H34" i="21"/>
  <c r="I34" i="21" s="1"/>
  <c r="H33" i="21"/>
  <c r="I33" i="21" s="1"/>
  <c r="H32" i="21"/>
  <c r="I32" i="21" s="1"/>
  <c r="K28" i="21"/>
  <c r="K26" i="21"/>
  <c r="I26" i="21"/>
  <c r="I28" i="21" s="1"/>
  <c r="E26" i="21"/>
  <c r="E28" i="21" s="1"/>
  <c r="K24" i="21"/>
  <c r="I24" i="21"/>
  <c r="H24" i="21"/>
  <c r="H26" i="21" s="1"/>
  <c r="H28" i="21" s="1"/>
  <c r="G24" i="21"/>
  <c r="G26" i="21" s="1"/>
  <c r="G28" i="21" s="1"/>
  <c r="E24" i="21"/>
  <c r="C24" i="21"/>
  <c r="C26" i="21" s="1"/>
  <c r="C28" i="21" s="1"/>
  <c r="B24" i="21"/>
  <c r="B26" i="21" s="1"/>
  <c r="B28" i="21" s="1"/>
  <c r="I14" i="21"/>
  <c r="H14" i="21"/>
  <c r="I13" i="21"/>
  <c r="H13" i="21"/>
  <c r="I12" i="21"/>
  <c r="H12" i="21"/>
  <c r="H11" i="21"/>
  <c r="I11" i="21" s="1"/>
  <c r="I10" i="21"/>
  <c r="H10" i="21"/>
  <c r="A34" i="19"/>
  <c r="A33" i="19"/>
  <c r="A32" i="19"/>
  <c r="B26" i="19"/>
  <c r="B28" i="19" s="1"/>
  <c r="B32" i="19" s="1"/>
  <c r="E24" i="19"/>
  <c r="E26" i="19" s="1"/>
  <c r="E28" i="19" s="1"/>
  <c r="B34" i="19" s="1"/>
  <c r="C24" i="19"/>
  <c r="C26" i="19" s="1"/>
  <c r="C28" i="19" s="1"/>
  <c r="B33" i="19" s="1"/>
  <c r="B24" i="19"/>
  <c r="H14" i="19"/>
  <c r="I14" i="19" s="1"/>
  <c r="I13" i="19"/>
  <c r="H13" i="19"/>
  <c r="I12" i="19"/>
  <c r="H12" i="19"/>
  <c r="G33" i="19"/>
  <c r="H33" i="19" s="1"/>
  <c r="I33" i="19" s="1"/>
  <c r="H10" i="19"/>
  <c r="I10" i="19" s="1"/>
  <c r="G32" i="19" s="1"/>
  <c r="H32" i="19" s="1"/>
  <c r="Y9" i="2" l="1"/>
  <c r="I39" i="21"/>
  <c r="I32" i="19"/>
  <c r="G34" i="19"/>
  <c r="H34" i="19" s="1"/>
  <c r="I34" i="19" s="1"/>
  <c r="M9" i="1"/>
  <c r="I39" i="19" l="1"/>
  <c r="R10" i="2" l="1"/>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D6" i="2" l="1"/>
  <c r="D5" i="2"/>
  <c r="D5" i="1"/>
  <c r="B61" i="2" l="1"/>
  <c r="B13" i="2"/>
  <c r="B48" i="2"/>
  <c r="B12" i="2"/>
  <c r="B72" i="2"/>
  <c r="B36" i="2"/>
  <c r="B24" i="2"/>
  <c r="B60" i="2"/>
  <c r="B71" i="2"/>
  <c r="B59" i="2"/>
  <c r="B47" i="2"/>
  <c r="B35" i="2"/>
  <c r="B23" i="2"/>
  <c r="B11" i="2"/>
  <c r="B70" i="2"/>
  <c r="B58" i="2"/>
  <c r="B46" i="2"/>
  <c r="B34" i="2"/>
  <c r="B22" i="2"/>
  <c r="B10" i="2"/>
  <c r="B69" i="2"/>
  <c r="B57" i="2"/>
  <c r="B45" i="2"/>
  <c r="B33" i="2"/>
  <c r="B21" i="2"/>
  <c r="B9" i="2"/>
  <c r="B68" i="2"/>
  <c r="B56" i="2"/>
  <c r="B44" i="2"/>
  <c r="B32" i="2"/>
  <c r="B20" i="2"/>
  <c r="B67" i="2"/>
  <c r="B55" i="2"/>
  <c r="B43" i="2"/>
  <c r="B31" i="2"/>
  <c r="B19" i="2"/>
  <c r="B66" i="2"/>
  <c r="B54" i="2"/>
  <c r="B42" i="2"/>
  <c r="B30" i="2"/>
  <c r="B18" i="2"/>
  <c r="B77" i="2"/>
  <c r="B65" i="2"/>
  <c r="B53" i="2"/>
  <c r="B41" i="2"/>
  <c r="B29" i="2"/>
  <c r="B17" i="2"/>
  <c r="B76" i="2"/>
  <c r="B64" i="2"/>
  <c r="B52" i="2"/>
  <c r="B40" i="2"/>
  <c r="B28" i="2"/>
  <c r="B16" i="2"/>
  <c r="B75" i="2"/>
  <c r="B63" i="2"/>
  <c r="B51" i="2"/>
  <c r="B39" i="2"/>
  <c r="B27" i="2"/>
  <c r="B15" i="2"/>
  <c r="B74" i="2"/>
  <c r="B62" i="2"/>
  <c r="B50" i="2"/>
  <c r="B38" i="2"/>
  <c r="B26" i="2"/>
  <c r="B14" i="2"/>
  <c r="B73" i="2"/>
  <c r="B49" i="2"/>
  <c r="B37" i="2"/>
  <c r="B25" i="2"/>
  <c r="D6" i="1"/>
  <c r="B63" i="1" l="1"/>
  <c r="B32" i="1"/>
  <c r="B74" i="1"/>
  <c r="B68" i="1"/>
  <c r="B62" i="1"/>
  <c r="B56" i="1"/>
  <c r="B50" i="1"/>
  <c r="B26" i="1"/>
  <c r="B14" i="1"/>
  <c r="B73" i="1"/>
  <c r="B67" i="1"/>
  <c r="B61" i="1"/>
  <c r="B55" i="1"/>
  <c r="B49" i="1"/>
  <c r="B43" i="1"/>
  <c r="B37" i="1"/>
  <c r="B31" i="1"/>
  <c r="B25" i="1"/>
  <c r="B19" i="1"/>
  <c r="B13" i="1"/>
  <c r="B76" i="1"/>
  <c r="B64" i="1"/>
  <c r="B52" i="1"/>
  <c r="B34" i="1"/>
  <c r="B22" i="1"/>
  <c r="B16" i="1"/>
  <c r="B75" i="1"/>
  <c r="B57" i="1"/>
  <c r="B45" i="1"/>
  <c r="B39" i="1"/>
  <c r="B27" i="1"/>
  <c r="B15" i="1"/>
  <c r="B9" i="1"/>
  <c r="B44" i="1"/>
  <c r="B72" i="1"/>
  <c r="B66" i="1"/>
  <c r="B60" i="1"/>
  <c r="B54" i="1"/>
  <c r="B48" i="1"/>
  <c r="B42" i="1"/>
  <c r="B36" i="1"/>
  <c r="B30" i="1"/>
  <c r="B24" i="1"/>
  <c r="B18" i="1"/>
  <c r="B12" i="1"/>
  <c r="B77" i="1"/>
  <c r="B71" i="1"/>
  <c r="B65" i="1"/>
  <c r="B59" i="1"/>
  <c r="B53" i="1"/>
  <c r="B47" i="1"/>
  <c r="B41" i="1"/>
  <c r="B35" i="1"/>
  <c r="B29" i="1"/>
  <c r="B23" i="1"/>
  <c r="B17" i="1"/>
  <c r="B11" i="1"/>
  <c r="B70" i="1"/>
  <c r="B58" i="1"/>
  <c r="B46" i="1"/>
  <c r="B40" i="1"/>
  <c r="B28" i="1"/>
  <c r="B10" i="1"/>
  <c r="B69" i="1"/>
  <c r="B51" i="1"/>
  <c r="B33" i="1"/>
  <c r="B21" i="1"/>
  <c r="B38" i="1"/>
  <c r="B20" i="1"/>
  <c r="L13" i="3"/>
  <c r="T11" i="2" l="1"/>
  <c r="T12" i="2"/>
  <c r="Z12" i="2" s="1"/>
  <c r="T13" i="2"/>
  <c r="Z13" i="2" s="1"/>
  <c r="T14" i="2"/>
  <c r="Z14" i="2" s="1"/>
  <c r="T15" i="2"/>
  <c r="Z15" i="2" s="1"/>
  <c r="T16" i="2"/>
  <c r="Z16" i="2" s="1"/>
  <c r="T17" i="2"/>
  <c r="Z17" i="2" s="1"/>
  <c r="T18" i="2"/>
  <c r="Z18" i="2" s="1"/>
  <c r="T19" i="2"/>
  <c r="Z19" i="2" s="1"/>
  <c r="T20" i="2"/>
  <c r="Z20" i="2" s="1"/>
  <c r="T21" i="2"/>
  <c r="Z21" i="2" s="1"/>
  <c r="T22" i="2"/>
  <c r="Z22" i="2" s="1"/>
  <c r="T23" i="2"/>
  <c r="Z23" i="2" s="1"/>
  <c r="T24" i="2"/>
  <c r="Z24" i="2" s="1"/>
  <c r="T25" i="2"/>
  <c r="Z25" i="2" s="1"/>
  <c r="T26" i="2"/>
  <c r="Z26" i="2" s="1"/>
  <c r="T27" i="2"/>
  <c r="Z27" i="2" s="1"/>
  <c r="T28" i="2"/>
  <c r="Z28" i="2" s="1"/>
  <c r="T29" i="2"/>
  <c r="Z29" i="2" s="1"/>
  <c r="T30" i="2"/>
  <c r="Z30" i="2" s="1"/>
  <c r="T31" i="2"/>
  <c r="Z31" i="2" s="1"/>
  <c r="T32" i="2"/>
  <c r="Z32" i="2" s="1"/>
  <c r="T33" i="2"/>
  <c r="Z33" i="2" s="1"/>
  <c r="T34" i="2"/>
  <c r="Z34" i="2" s="1"/>
  <c r="T35" i="2"/>
  <c r="Z35" i="2" s="1"/>
  <c r="T36" i="2"/>
  <c r="Z36" i="2" s="1"/>
  <c r="T37" i="2"/>
  <c r="Z37" i="2" s="1"/>
  <c r="T38" i="2"/>
  <c r="Z38" i="2" s="1"/>
  <c r="T39" i="2"/>
  <c r="Z39" i="2" s="1"/>
  <c r="T40" i="2"/>
  <c r="Z40" i="2" s="1"/>
  <c r="T41" i="2"/>
  <c r="Z41" i="2" s="1"/>
  <c r="T42" i="2"/>
  <c r="Z42" i="2" s="1"/>
  <c r="T43" i="2"/>
  <c r="Z43" i="2" s="1"/>
  <c r="T44" i="2"/>
  <c r="Z44" i="2" s="1"/>
  <c r="T45" i="2"/>
  <c r="Z45" i="2" s="1"/>
  <c r="T46" i="2"/>
  <c r="Z46" i="2" s="1"/>
  <c r="T47" i="2"/>
  <c r="Z47" i="2" s="1"/>
  <c r="T48" i="2"/>
  <c r="Z48" i="2" s="1"/>
  <c r="T49" i="2"/>
  <c r="Z49" i="2" s="1"/>
  <c r="T50" i="2"/>
  <c r="Z50" i="2" s="1"/>
  <c r="T51" i="2"/>
  <c r="Z51" i="2" s="1"/>
  <c r="T52" i="2"/>
  <c r="Z52" i="2" s="1"/>
  <c r="T53" i="2"/>
  <c r="Z53" i="2" s="1"/>
  <c r="T54" i="2"/>
  <c r="Z54" i="2" s="1"/>
  <c r="T55" i="2"/>
  <c r="Z55" i="2" s="1"/>
  <c r="T56" i="2"/>
  <c r="Z56" i="2" s="1"/>
  <c r="T57" i="2"/>
  <c r="Z57" i="2" s="1"/>
  <c r="T58" i="2"/>
  <c r="Z58" i="2" s="1"/>
  <c r="T59" i="2"/>
  <c r="Z59" i="2" s="1"/>
  <c r="T60" i="2"/>
  <c r="Z60" i="2" s="1"/>
  <c r="T61" i="2"/>
  <c r="Z61" i="2" s="1"/>
  <c r="T62" i="2"/>
  <c r="Z62" i="2" s="1"/>
  <c r="T63" i="2"/>
  <c r="Z63" i="2" s="1"/>
  <c r="T64" i="2"/>
  <c r="Z64" i="2" s="1"/>
  <c r="T65" i="2"/>
  <c r="Z65" i="2" s="1"/>
  <c r="T66" i="2"/>
  <c r="Z66" i="2" s="1"/>
  <c r="T67" i="2"/>
  <c r="Z67" i="2" s="1"/>
  <c r="T68" i="2"/>
  <c r="Z68" i="2" s="1"/>
  <c r="T69" i="2"/>
  <c r="Z69" i="2" s="1"/>
  <c r="T70" i="2"/>
  <c r="Z70" i="2" s="1"/>
  <c r="T71" i="2"/>
  <c r="Z71" i="2" s="1"/>
  <c r="T72" i="2"/>
  <c r="Z72" i="2" s="1"/>
  <c r="T73" i="2"/>
  <c r="Z73" i="2" s="1"/>
  <c r="T74" i="2"/>
  <c r="Z74" i="2" s="1"/>
  <c r="T75" i="2"/>
  <c r="Z75" i="2" s="1"/>
  <c r="T76" i="2"/>
  <c r="Z76" i="2" s="1"/>
  <c r="T77" i="2"/>
  <c r="Z77" i="2" s="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X75" i="2" l="1"/>
  <c r="Y75" i="2"/>
  <c r="U75" i="2"/>
  <c r="U69" i="2"/>
  <c r="X69" i="2"/>
  <c r="Y69" i="2"/>
  <c r="X74" i="2"/>
  <c r="Y74" i="2"/>
  <c r="U74" i="2"/>
  <c r="X66" i="2"/>
  <c r="Y66" i="2"/>
  <c r="U66" i="2"/>
  <c r="X71" i="2"/>
  <c r="Y71" i="2"/>
  <c r="U71" i="2"/>
  <c r="X73" i="2"/>
  <c r="Y73" i="2"/>
  <c r="U73" i="2"/>
  <c r="X48" i="2"/>
  <c r="Y48" i="2"/>
  <c r="U48" i="2"/>
  <c r="X32" i="2"/>
  <c r="Y32" i="2"/>
  <c r="U32" i="2"/>
  <c r="X39" i="2"/>
  <c r="Y39" i="2"/>
  <c r="U39" i="2"/>
  <c r="Y54" i="2"/>
  <c r="U54" i="2"/>
  <c r="X54" i="2"/>
  <c r="Y14" i="2"/>
  <c r="U14" i="2"/>
  <c r="X14" i="2"/>
  <c r="X76" i="2"/>
  <c r="Y76" i="2"/>
  <c r="U76" i="2"/>
  <c r="X61" i="2"/>
  <c r="Y61" i="2"/>
  <c r="U61" i="2"/>
  <c r="Y53" i="2"/>
  <c r="X53" i="2"/>
  <c r="U53" i="2"/>
  <c r="X45" i="2"/>
  <c r="Y45" i="2"/>
  <c r="U45" i="2"/>
  <c r="X37" i="2"/>
  <c r="U37" i="2"/>
  <c r="Y37" i="2"/>
  <c r="Y29" i="2"/>
  <c r="U29" i="2"/>
  <c r="X29" i="2"/>
  <c r="X21" i="2"/>
  <c r="Y21" i="2"/>
  <c r="U21" i="2"/>
  <c r="Y13" i="2"/>
  <c r="X13" i="2"/>
  <c r="U13" i="2"/>
  <c r="X63" i="2"/>
  <c r="Y63" i="2"/>
  <c r="U63" i="2"/>
  <c r="U16" i="2"/>
  <c r="X16" i="2"/>
  <c r="Y16" i="2"/>
  <c r="X68" i="2"/>
  <c r="Y68" i="2"/>
  <c r="U68" i="2"/>
  <c r="X47" i="2"/>
  <c r="Y47" i="2"/>
  <c r="U47" i="2"/>
  <c r="U31" i="2"/>
  <c r="Y31" i="2"/>
  <c r="X31" i="2"/>
  <c r="Y72" i="2"/>
  <c r="X72" i="2"/>
  <c r="U72" i="2"/>
  <c r="X38" i="2"/>
  <c r="U38" i="2"/>
  <c r="Y38" i="2"/>
  <c r="X60" i="2"/>
  <c r="Y60" i="2"/>
  <c r="U60" i="2"/>
  <c r="Y52" i="2"/>
  <c r="X52" i="2"/>
  <c r="U52" i="2"/>
  <c r="X44" i="2"/>
  <c r="Y44" i="2"/>
  <c r="U44" i="2"/>
  <c r="X36" i="2"/>
  <c r="Y36" i="2"/>
  <c r="U36" i="2"/>
  <c r="X28" i="2"/>
  <c r="Y28" i="2"/>
  <c r="U28" i="2"/>
  <c r="X20" i="2"/>
  <c r="U20" i="2"/>
  <c r="Y20" i="2"/>
  <c r="U12" i="2"/>
  <c r="X12" i="2"/>
  <c r="Y12" i="2"/>
  <c r="Y56" i="2"/>
  <c r="X56" i="2"/>
  <c r="U56" i="2"/>
  <c r="X40" i="2"/>
  <c r="Y40" i="2"/>
  <c r="U40" i="2"/>
  <c r="X24" i="2"/>
  <c r="Y24" i="2"/>
  <c r="U24" i="2"/>
  <c r="X11" i="2"/>
  <c r="Y11" i="2"/>
  <c r="U11" i="2"/>
  <c r="U55" i="2"/>
  <c r="X55" i="2"/>
  <c r="Y55" i="2"/>
  <c r="X15" i="2"/>
  <c r="Y15" i="2"/>
  <c r="U15" i="2"/>
  <c r="X67" i="2"/>
  <c r="Y67" i="2"/>
  <c r="U67" i="2"/>
  <c r="X30" i="2"/>
  <c r="Y30" i="2"/>
  <c r="U30" i="2"/>
  <c r="X70" i="2"/>
  <c r="Y70" i="2"/>
  <c r="U70" i="2"/>
  <c r="X51" i="2"/>
  <c r="Y51" i="2"/>
  <c r="U51" i="2"/>
  <c r="U19" i="2"/>
  <c r="X19" i="2"/>
  <c r="Y19" i="2"/>
  <c r="X65" i="2"/>
  <c r="Y65" i="2"/>
  <c r="U65" i="2"/>
  <c r="Y58" i="2"/>
  <c r="X58" i="2"/>
  <c r="U58" i="2"/>
  <c r="X50" i="2"/>
  <c r="Y50" i="2"/>
  <c r="U50" i="2"/>
  <c r="Y42" i="2"/>
  <c r="X42" i="2"/>
  <c r="U42" i="2"/>
  <c r="X34" i="2"/>
  <c r="Y34" i="2"/>
  <c r="U34" i="2"/>
  <c r="X26" i="2"/>
  <c r="Y26" i="2"/>
  <c r="U26" i="2"/>
  <c r="Y18" i="2"/>
  <c r="X18" i="2"/>
  <c r="U18" i="2"/>
  <c r="X77" i="2"/>
  <c r="Y77" i="2"/>
  <c r="U77" i="2"/>
  <c r="X23" i="2"/>
  <c r="Y23" i="2"/>
  <c r="U23" i="2"/>
  <c r="X62" i="2"/>
  <c r="Y62" i="2"/>
  <c r="U62" i="2"/>
  <c r="X46" i="2"/>
  <c r="Y46" i="2"/>
  <c r="U46" i="2"/>
  <c r="X22" i="2"/>
  <c r="Y22" i="2"/>
  <c r="U22" i="2"/>
  <c r="X59" i="2"/>
  <c r="Y59" i="2"/>
  <c r="U59" i="2"/>
  <c r="U43" i="2"/>
  <c r="Y43" i="2"/>
  <c r="X43" i="2"/>
  <c r="X35" i="2"/>
  <c r="Y35" i="2"/>
  <c r="U35" i="2"/>
  <c r="X27" i="2"/>
  <c r="Y27" i="2"/>
  <c r="U27" i="2"/>
  <c r="U9" i="2"/>
  <c r="X64" i="2"/>
  <c r="Y64" i="2"/>
  <c r="U64" i="2"/>
  <c r="Y57" i="2"/>
  <c r="X57" i="2"/>
  <c r="U57" i="2"/>
  <c r="X49" i="2"/>
  <c r="Y49" i="2"/>
  <c r="U49" i="2"/>
  <c r="X41" i="2"/>
  <c r="Y41" i="2"/>
  <c r="U41" i="2"/>
  <c r="X33" i="2"/>
  <c r="Y33" i="2"/>
  <c r="U33" i="2"/>
  <c r="X25" i="2"/>
  <c r="Y25" i="2"/>
  <c r="U25" i="2"/>
  <c r="Y17" i="2"/>
  <c r="X17" i="2"/>
  <c r="U17" i="2"/>
  <c r="M78" i="1"/>
  <c r="M5" i="1" s="1"/>
  <c r="V9" i="2" l="1"/>
  <c r="V31" i="2"/>
  <c r="AA31" i="2" s="1"/>
  <c r="AC31" i="2"/>
  <c r="AB31" i="2"/>
  <c r="AD31" i="2"/>
  <c r="AF31" i="2"/>
  <c r="AG31" i="2" s="1"/>
  <c r="AB21" i="2"/>
  <c r="AC21" i="2"/>
  <c r="AD21" i="2"/>
  <c r="V21" i="2"/>
  <c r="AA21" i="2" s="1"/>
  <c r="AF21" i="2"/>
  <c r="AG21" i="2" s="1"/>
  <c r="AC39" i="2"/>
  <c r="AD39" i="2"/>
  <c r="AF39" i="2"/>
  <c r="AG39" i="2" s="1"/>
  <c r="AB39" i="2"/>
  <c r="V39" i="2"/>
  <c r="AA39" i="2" s="1"/>
  <c r="AB71" i="2"/>
  <c r="AC71" i="2"/>
  <c r="AF71" i="2"/>
  <c r="AG71" i="2" s="1"/>
  <c r="AD71" i="2"/>
  <c r="V71" i="2"/>
  <c r="AA71" i="2" s="1"/>
  <c r="V27" i="2"/>
  <c r="AA27" i="2" s="1"/>
  <c r="AB27" i="2"/>
  <c r="AD27" i="2"/>
  <c r="AC27" i="2"/>
  <c r="AF27" i="2"/>
  <c r="AG27" i="2" s="1"/>
  <c r="AD59" i="2"/>
  <c r="AF59" i="2"/>
  <c r="AG59" i="2" s="1"/>
  <c r="V59" i="2"/>
  <c r="AA59" i="2" s="1"/>
  <c r="AC59" i="2"/>
  <c r="AB59" i="2"/>
  <c r="AF46" i="2"/>
  <c r="AG46" i="2" s="1"/>
  <c r="V46" i="2"/>
  <c r="AA46" i="2" s="1"/>
  <c r="AB46" i="2"/>
  <c r="AD46" i="2"/>
  <c r="AC46" i="2"/>
  <c r="AB67" i="2"/>
  <c r="AC67" i="2"/>
  <c r="V67" i="2"/>
  <c r="AA67" i="2" s="1"/>
  <c r="AD67" i="2"/>
  <c r="AF67" i="2"/>
  <c r="AG67" i="2" s="1"/>
  <c r="AB36" i="2"/>
  <c r="AC36" i="2"/>
  <c r="AF36" i="2"/>
  <c r="AG36" i="2" s="1"/>
  <c r="AD36" i="2"/>
  <c r="V36" i="2"/>
  <c r="AA36" i="2" s="1"/>
  <c r="AB60" i="2"/>
  <c r="AF60" i="2"/>
  <c r="AG60" i="2" s="1"/>
  <c r="AC60" i="2"/>
  <c r="AD60" i="2"/>
  <c r="V60" i="2"/>
  <c r="AA60" i="2" s="1"/>
  <c r="AD72" i="2"/>
  <c r="AF72" i="2"/>
  <c r="AG72" i="2" s="1"/>
  <c r="AB72" i="2"/>
  <c r="AC72" i="2"/>
  <c r="V72" i="2"/>
  <c r="AA72" i="2" s="1"/>
  <c r="AB47" i="2"/>
  <c r="AC47" i="2"/>
  <c r="AD47" i="2"/>
  <c r="AF47" i="2"/>
  <c r="AG47" i="2" s="1"/>
  <c r="V47" i="2"/>
  <c r="AA47" i="2" s="1"/>
  <c r="AC63" i="2"/>
  <c r="AD63" i="2"/>
  <c r="AF63" i="2"/>
  <c r="AG63" i="2" s="1"/>
  <c r="AB63" i="2"/>
  <c r="V63" i="2"/>
  <c r="AA63" i="2" s="1"/>
  <c r="AF25" i="2"/>
  <c r="AG25" i="2" s="1"/>
  <c r="AB25" i="2"/>
  <c r="AC25" i="2"/>
  <c r="AD25" i="2"/>
  <c r="V25" i="2"/>
  <c r="AA25" i="2" s="1"/>
  <c r="AB58" i="2"/>
  <c r="AC58" i="2"/>
  <c r="AD58" i="2"/>
  <c r="V58" i="2"/>
  <c r="AA58" i="2" s="1"/>
  <c r="AF58" i="2"/>
  <c r="AG58" i="2" s="1"/>
  <c r="AC51" i="2"/>
  <c r="AB51" i="2"/>
  <c r="AF51" i="2"/>
  <c r="AG51" i="2" s="1"/>
  <c r="V51" i="2"/>
  <c r="AA51" i="2" s="1"/>
  <c r="AD51" i="2"/>
  <c r="AB32" i="2"/>
  <c r="AF32" i="2"/>
  <c r="AG32" i="2" s="1"/>
  <c r="AC32" i="2"/>
  <c r="V32" i="2"/>
  <c r="AA32" i="2" s="1"/>
  <c r="AD32" i="2"/>
  <c r="AB69" i="2"/>
  <c r="AC69" i="2"/>
  <c r="V69" i="2"/>
  <c r="AA69" i="2" s="1"/>
  <c r="AD69" i="2"/>
  <c r="AF69" i="2"/>
  <c r="AG69" i="2" s="1"/>
  <c r="AB56" i="2"/>
  <c r="AC56" i="2"/>
  <c r="V56" i="2"/>
  <c r="AA56" i="2" s="1"/>
  <c r="AD56" i="2"/>
  <c r="AF56" i="2"/>
  <c r="AG56" i="2" s="1"/>
  <c r="AB76" i="2"/>
  <c r="AC76" i="2"/>
  <c r="AD76" i="2"/>
  <c r="AF76" i="2"/>
  <c r="AG76" i="2" s="1"/>
  <c r="V76" i="2"/>
  <c r="AA76" i="2" s="1"/>
  <c r="V44" i="2"/>
  <c r="AA44" i="2" s="1"/>
  <c r="AC44" i="2"/>
  <c r="AD44" i="2"/>
  <c r="AF44" i="2"/>
  <c r="AG44" i="2" s="1"/>
  <c r="AB44" i="2"/>
  <c r="V68" i="2"/>
  <c r="AA68" i="2" s="1"/>
  <c r="AC68" i="2"/>
  <c r="AD68" i="2"/>
  <c r="AF68" i="2"/>
  <c r="AG68" i="2" s="1"/>
  <c r="AB68" i="2"/>
  <c r="AC16" i="2"/>
  <c r="AB16" i="2"/>
  <c r="V16" i="2"/>
  <c r="AA16" i="2" s="1"/>
  <c r="AF16" i="2"/>
  <c r="AG16" i="2" s="1"/>
  <c r="AD16" i="2"/>
  <c r="AB77" i="2"/>
  <c r="AC77" i="2"/>
  <c r="AF77" i="2"/>
  <c r="AG77" i="2" s="1"/>
  <c r="AD77" i="2"/>
  <c r="V77" i="2"/>
  <c r="AA77" i="2" s="1"/>
  <c r="AB65" i="2"/>
  <c r="AC65" i="2"/>
  <c r="AD65" i="2"/>
  <c r="AF65" i="2"/>
  <c r="AG65" i="2" s="1"/>
  <c r="V65" i="2"/>
  <c r="AA65" i="2" s="1"/>
  <c r="AF57" i="2"/>
  <c r="AG57" i="2" s="1"/>
  <c r="V57" i="2"/>
  <c r="AA57" i="2" s="1"/>
  <c r="AB57" i="2"/>
  <c r="AC57" i="2"/>
  <c r="AD57" i="2"/>
  <c r="AD35" i="2"/>
  <c r="AF35" i="2"/>
  <c r="AG35" i="2" s="1"/>
  <c r="V35" i="2"/>
  <c r="AA35" i="2" s="1"/>
  <c r="AB35" i="2"/>
  <c r="AC35" i="2"/>
  <c r="AC62" i="2"/>
  <c r="AB62" i="2"/>
  <c r="AD62" i="2"/>
  <c r="V62" i="2"/>
  <c r="AA62" i="2" s="1"/>
  <c r="AF62" i="2"/>
  <c r="AG62" i="2" s="1"/>
  <c r="V20" i="2"/>
  <c r="AA20" i="2" s="1"/>
  <c r="AB20" i="2"/>
  <c r="AC20" i="2"/>
  <c r="AD20" i="2"/>
  <c r="AF20" i="2"/>
  <c r="AG20" i="2" s="1"/>
  <c r="AC29" i="2"/>
  <c r="AD29" i="2"/>
  <c r="AB29" i="2"/>
  <c r="AF29" i="2"/>
  <c r="AG29" i="2" s="1"/>
  <c r="V29" i="2"/>
  <c r="AA29" i="2" s="1"/>
  <c r="AD48" i="2"/>
  <c r="AF48" i="2"/>
  <c r="AG48" i="2" s="1"/>
  <c r="AB48" i="2"/>
  <c r="AC48" i="2"/>
  <c r="V48" i="2"/>
  <c r="AA48" i="2" s="1"/>
  <c r="AB17" i="2"/>
  <c r="V17" i="2"/>
  <c r="AA17" i="2" s="1"/>
  <c r="AC17" i="2"/>
  <c r="AD17" i="2"/>
  <c r="AF17" i="2"/>
  <c r="AG17" i="2" s="1"/>
  <c r="AB41" i="2"/>
  <c r="AC41" i="2"/>
  <c r="AD41" i="2"/>
  <c r="AF41" i="2"/>
  <c r="AG41" i="2" s="1"/>
  <c r="V41" i="2"/>
  <c r="AA41" i="2" s="1"/>
  <c r="AC64" i="2"/>
  <c r="AB64" i="2"/>
  <c r="V64" i="2"/>
  <c r="AA64" i="2" s="1"/>
  <c r="AF64" i="2"/>
  <c r="AG64" i="2" s="1"/>
  <c r="AD64" i="2"/>
  <c r="AC26" i="2"/>
  <c r="AD26" i="2"/>
  <c r="AF26" i="2"/>
  <c r="AG26" i="2" s="1"/>
  <c r="V26" i="2"/>
  <c r="AA26" i="2" s="1"/>
  <c r="AB26" i="2"/>
  <c r="AC50" i="2"/>
  <c r="AD50" i="2"/>
  <c r="AF50" i="2"/>
  <c r="AG50" i="2" s="1"/>
  <c r="V50" i="2"/>
  <c r="AA50" i="2" s="1"/>
  <c r="AB50" i="2"/>
  <c r="AB9" i="2"/>
  <c r="AC9" i="2" s="1"/>
  <c r="AD9" i="2" s="1"/>
  <c r="V23" i="2"/>
  <c r="AA23" i="2" s="1"/>
  <c r="AB23" i="2"/>
  <c r="AC23" i="2"/>
  <c r="AD23" i="2"/>
  <c r="AF23" i="2"/>
  <c r="AG23" i="2" s="1"/>
  <c r="AB34" i="2"/>
  <c r="AC34" i="2"/>
  <c r="AD34" i="2"/>
  <c r="V34" i="2"/>
  <c r="AA34" i="2" s="1"/>
  <c r="AF34" i="2"/>
  <c r="AG34" i="2" s="1"/>
  <c r="AF33" i="2"/>
  <c r="AG33" i="2" s="1"/>
  <c r="V33" i="2"/>
  <c r="AA33" i="2" s="1"/>
  <c r="AB33" i="2"/>
  <c r="AD33" i="2"/>
  <c r="AC33" i="2"/>
  <c r="AC53" i="2"/>
  <c r="AB53" i="2"/>
  <c r="AF53" i="2"/>
  <c r="AG53" i="2" s="1"/>
  <c r="AD53" i="2"/>
  <c r="V53" i="2"/>
  <c r="AA53" i="2" s="1"/>
  <c r="AB75" i="2"/>
  <c r="AC75" i="2"/>
  <c r="AF75" i="2"/>
  <c r="AG75" i="2" s="1"/>
  <c r="V75" i="2"/>
  <c r="AA75" i="2" s="1"/>
  <c r="AD75" i="2"/>
  <c r="AD40" i="2"/>
  <c r="AB40" i="2"/>
  <c r="AC40" i="2"/>
  <c r="AF40" i="2"/>
  <c r="AG40" i="2" s="1"/>
  <c r="V40" i="2"/>
  <c r="AA40" i="2" s="1"/>
  <c r="AC13" i="2"/>
  <c r="AD13" i="2"/>
  <c r="AF13" i="2"/>
  <c r="AG13" i="2" s="1"/>
  <c r="V13" i="2"/>
  <c r="AA13" i="2" s="1"/>
  <c r="AB13" i="2"/>
  <c r="AD61" i="2"/>
  <c r="AF61" i="2"/>
  <c r="AG61" i="2" s="1"/>
  <c r="V61" i="2"/>
  <c r="AA61" i="2" s="1"/>
  <c r="AB61" i="2"/>
  <c r="AC61" i="2"/>
  <c r="AC74" i="2"/>
  <c r="AD74" i="2"/>
  <c r="AF74" i="2"/>
  <c r="AG74" i="2" s="1"/>
  <c r="V74" i="2"/>
  <c r="AA74" i="2" s="1"/>
  <c r="AB74" i="2"/>
  <c r="AB49" i="2"/>
  <c r="AC49" i="2"/>
  <c r="AD49" i="2"/>
  <c r="V49" i="2"/>
  <c r="AA49" i="2" s="1"/>
  <c r="AF49" i="2"/>
  <c r="AG49" i="2" s="1"/>
  <c r="AF55" i="2"/>
  <c r="AG55" i="2" s="1"/>
  <c r="V55" i="2"/>
  <c r="AA55" i="2" s="1"/>
  <c r="AB55" i="2"/>
  <c r="AD55" i="2"/>
  <c r="AC55" i="2"/>
  <c r="AB45" i="2"/>
  <c r="AC45" i="2"/>
  <c r="AD45" i="2"/>
  <c r="V45" i="2"/>
  <c r="AA45" i="2" s="1"/>
  <c r="AF45" i="2"/>
  <c r="AG45" i="2" s="1"/>
  <c r="V42" i="2"/>
  <c r="AA42" i="2" s="1"/>
  <c r="AC42" i="2"/>
  <c r="AB42" i="2"/>
  <c r="AD42" i="2"/>
  <c r="AF42" i="2"/>
  <c r="AG42" i="2" s="1"/>
  <c r="AF70" i="2"/>
  <c r="AG70" i="2" s="1"/>
  <c r="V70" i="2"/>
  <c r="AA70" i="2" s="1"/>
  <c r="AB70" i="2"/>
  <c r="AD70" i="2"/>
  <c r="AC70" i="2"/>
  <c r="AD24" i="2"/>
  <c r="AF24" i="2"/>
  <c r="AG24" i="2" s="1"/>
  <c r="AB24" i="2"/>
  <c r="AC24" i="2"/>
  <c r="V24" i="2"/>
  <c r="AA24" i="2" s="1"/>
  <c r="AB12" i="2"/>
  <c r="AC12" i="2"/>
  <c r="AD12" i="2"/>
  <c r="AF12" i="2"/>
  <c r="AG12" i="2" s="1"/>
  <c r="V12" i="2"/>
  <c r="AA12" i="2" s="1"/>
  <c r="V66" i="2"/>
  <c r="AA66" i="2" s="1"/>
  <c r="AB66" i="2"/>
  <c r="AD66" i="2"/>
  <c r="AF66" i="2"/>
  <c r="AG66" i="2" s="1"/>
  <c r="AC66" i="2"/>
  <c r="AD11" i="2"/>
  <c r="AF11" i="2"/>
  <c r="V11" i="2"/>
  <c r="AB11" i="2"/>
  <c r="AC11" i="2"/>
  <c r="V28" i="2"/>
  <c r="AA28" i="2" s="1"/>
  <c r="AB28" i="2"/>
  <c r="AC28" i="2"/>
  <c r="AD28" i="2"/>
  <c r="AF28" i="2"/>
  <c r="AG28" i="2" s="1"/>
  <c r="AB52" i="2"/>
  <c r="AC52" i="2"/>
  <c r="AD52" i="2"/>
  <c r="AF52" i="2"/>
  <c r="AG52" i="2" s="1"/>
  <c r="V52" i="2"/>
  <c r="AA52" i="2" s="1"/>
  <c r="AD37" i="2"/>
  <c r="AF37" i="2"/>
  <c r="AG37" i="2" s="1"/>
  <c r="V37" i="2"/>
  <c r="AA37" i="2" s="1"/>
  <c r="AB37" i="2"/>
  <c r="AC37" i="2"/>
  <c r="AD14" i="2"/>
  <c r="AF14" i="2"/>
  <c r="AG14" i="2" s="1"/>
  <c r="AB14" i="2"/>
  <c r="AC14" i="2"/>
  <c r="V14" i="2"/>
  <c r="AA14" i="2" s="1"/>
  <c r="AB43" i="2"/>
  <c r="AC43" i="2"/>
  <c r="V43" i="2"/>
  <c r="AA43" i="2" s="1"/>
  <c r="AD43" i="2"/>
  <c r="AF43" i="2"/>
  <c r="AG43" i="2" s="1"/>
  <c r="V18" i="2"/>
  <c r="AA18" i="2" s="1"/>
  <c r="AB18" i="2"/>
  <c r="AC18" i="2"/>
  <c r="AD18" i="2"/>
  <c r="AF18" i="2"/>
  <c r="AG18" i="2" s="1"/>
  <c r="AB54" i="2"/>
  <c r="AC54" i="2"/>
  <c r="V54" i="2"/>
  <c r="AA54" i="2" s="1"/>
  <c r="AD54" i="2"/>
  <c r="AF54" i="2"/>
  <c r="AG54" i="2" s="1"/>
  <c r="AC15" i="2"/>
  <c r="AD15" i="2"/>
  <c r="AF15" i="2"/>
  <c r="AG15" i="2" s="1"/>
  <c r="AB15" i="2"/>
  <c r="V15" i="2"/>
  <c r="AA15" i="2" s="1"/>
  <c r="AF22" i="2"/>
  <c r="AG22" i="2" s="1"/>
  <c r="V22" i="2"/>
  <c r="AA22" i="2" s="1"/>
  <c r="AB22" i="2"/>
  <c r="AC22" i="2"/>
  <c r="AD22" i="2"/>
  <c r="AB30" i="2"/>
  <c r="AC30" i="2"/>
  <c r="V30" i="2"/>
  <c r="AA30" i="2" s="1"/>
  <c r="AD30" i="2"/>
  <c r="AF30" i="2"/>
  <c r="AG30" i="2" s="1"/>
  <c r="AB19" i="2"/>
  <c r="AC19" i="2"/>
  <c r="V19" i="2"/>
  <c r="AA19" i="2" s="1"/>
  <c r="AD19" i="2"/>
  <c r="AF19" i="2"/>
  <c r="AG19" i="2" s="1"/>
  <c r="AD38" i="2"/>
  <c r="AF38" i="2"/>
  <c r="AG38" i="2" s="1"/>
  <c r="AB38" i="2"/>
  <c r="AC38" i="2"/>
  <c r="V38" i="2"/>
  <c r="AA38" i="2" s="1"/>
  <c r="AD73" i="2"/>
  <c r="AB73" i="2"/>
  <c r="AC73" i="2"/>
  <c r="V73" i="2"/>
  <c r="AA73" i="2" s="1"/>
  <c r="AF73" i="2"/>
  <c r="AG73" i="2" s="1"/>
  <c r="W25" i="2" l="1"/>
  <c r="W27" i="2"/>
  <c r="W31" i="2"/>
  <c r="AA11" i="2"/>
  <c r="AE11" i="2" s="1"/>
  <c r="Z11" i="2"/>
  <c r="AA9" i="2"/>
  <c r="AE9" i="2" s="1"/>
  <c r="Z9" i="2"/>
  <c r="W47" i="2"/>
  <c r="W67" i="2"/>
  <c r="W50" i="2"/>
  <c r="W73" i="2"/>
  <c r="W76" i="2"/>
  <c r="W77" i="2"/>
  <c r="W23" i="2"/>
  <c r="AE65" i="2"/>
  <c r="AE62" i="2"/>
  <c r="W11" i="2"/>
  <c r="W72" i="2"/>
  <c r="W43" i="2"/>
  <c r="W9" i="2"/>
  <c r="W74" i="2"/>
  <c r="AE75" i="2"/>
  <c r="AE33" i="2"/>
  <c r="AE29" i="2"/>
  <c r="W45" i="2"/>
  <c r="W62" i="2"/>
  <c r="W66" i="2"/>
  <c r="W36" i="2"/>
  <c r="W17" i="2"/>
  <c r="AE69" i="2"/>
  <c r="W46" i="2"/>
  <c r="W39" i="2"/>
  <c r="W51" i="2"/>
  <c r="AE21" i="2"/>
  <c r="W54" i="2"/>
  <c r="W70" i="2"/>
  <c r="W22" i="2"/>
  <c r="W53" i="2"/>
  <c r="W56" i="2"/>
  <c r="W13" i="2"/>
  <c r="W20" i="2"/>
  <c r="AE38" i="2"/>
  <c r="AE14" i="2"/>
  <c r="AE50" i="2"/>
  <c r="AE63" i="2"/>
  <c r="W30" i="2"/>
  <c r="AE59" i="2"/>
  <c r="AE56" i="2"/>
  <c r="W61" i="2"/>
  <c r="W69" i="2"/>
  <c r="AE23" i="2"/>
  <c r="AE26" i="2"/>
  <c r="AE47" i="2"/>
  <c r="AE16" i="2"/>
  <c r="AE44" i="2"/>
  <c r="AE28" i="2"/>
  <c r="W60" i="2"/>
  <c r="AE18" i="2"/>
  <c r="W41" i="2"/>
  <c r="W49" i="2"/>
  <c r="W35" i="2"/>
  <c r="W42" i="2"/>
  <c r="W21" i="2"/>
  <c r="W71" i="2"/>
  <c r="W57" i="2"/>
  <c r="AE15" i="2"/>
  <c r="W63" i="2"/>
  <c r="AE74" i="2"/>
  <c r="AE17" i="2"/>
  <c r="AE72" i="2"/>
  <c r="W68" i="2"/>
  <c r="W58" i="2"/>
  <c r="W33" i="2"/>
  <c r="AE54" i="2"/>
  <c r="AE64" i="2"/>
  <c r="AE77" i="2"/>
  <c r="W52" i="2"/>
  <c r="W12" i="2"/>
  <c r="W14" i="2"/>
  <c r="W34" i="2"/>
  <c r="AE30" i="2"/>
  <c r="W15" i="2"/>
  <c r="W55" i="2"/>
  <c r="W18" i="2"/>
  <c r="W64" i="2"/>
  <c r="AE20" i="2"/>
  <c r="W40" i="2"/>
  <c r="W26" i="2"/>
  <c r="AE57" i="2"/>
  <c r="W24" i="2"/>
  <c r="W59" i="2"/>
  <c r="AE19" i="2"/>
  <c r="AE37" i="2"/>
  <c r="W32" i="2"/>
  <c r="AE36" i="2"/>
  <c r="W48" i="2"/>
  <c r="W16" i="2"/>
  <c r="W65" i="2"/>
  <c r="AE61" i="2"/>
  <c r="AE35" i="2"/>
  <c r="W75" i="2"/>
  <c r="W44" i="2"/>
  <c r="AE45" i="2"/>
  <c r="AE25" i="2"/>
  <c r="W29" i="2"/>
  <c r="AE73" i="2"/>
  <c r="AE22" i="2"/>
  <c r="AE66" i="2"/>
  <c r="W19" i="2"/>
  <c r="AE43" i="2"/>
  <c r="AE12" i="2"/>
  <c r="AE13" i="2"/>
  <c r="AE51" i="2"/>
  <c r="AE27" i="2"/>
  <c r="AE39" i="2"/>
  <c r="W37" i="2"/>
  <c r="AE52" i="2"/>
  <c r="AE70" i="2"/>
  <c r="AE34" i="2"/>
  <c r="AE76" i="2"/>
  <c r="AE46" i="2"/>
  <c r="AE53" i="2"/>
  <c r="AE31" i="2"/>
  <c r="AE55" i="2"/>
  <c r="AE40" i="2"/>
  <c r="W38" i="2"/>
  <c r="AE24" i="2"/>
  <c r="AE48" i="2"/>
  <c r="AE68" i="2"/>
  <c r="AE32" i="2"/>
  <c r="AE58" i="2"/>
  <c r="AE41" i="2"/>
  <c r="W28" i="2"/>
  <c r="AE42" i="2"/>
  <c r="AE49" i="2"/>
  <c r="AE60" i="2"/>
  <c r="AE67" i="2"/>
  <c r="AE71" i="2"/>
  <c r="AG11" i="2"/>
  <c r="T10" i="2"/>
  <c r="X10" i="2" l="1"/>
  <c r="Y10" i="2"/>
  <c r="U10" i="2"/>
  <c r="V10" i="2" s="1"/>
  <c r="T78" i="2"/>
  <c r="AF9" i="2"/>
  <c r="AB10" i="2" l="1"/>
  <c r="AC10" i="2" s="1"/>
  <c r="AD10" i="2" s="1"/>
  <c r="AG9" i="2"/>
  <c r="AA10" i="2" l="1"/>
  <c r="AA78" i="2" s="1"/>
  <c r="Z10" i="2"/>
  <c r="Z78" i="2" s="1"/>
  <c r="V78" i="2"/>
  <c r="W10" i="2"/>
  <c r="W78" i="2" s="1"/>
  <c r="AE10" i="2" l="1"/>
  <c r="AF10" i="2" s="1"/>
  <c r="AG10" i="2" l="1"/>
  <c r="AF78" i="2"/>
  <c r="AG78" i="2" l="1"/>
  <c r="Q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Perry, Jennifer</author>
  </authors>
  <commentList>
    <comment ref="Z8" authorId="0" shapeId="0" xr:uid="{5EABFFF9-7329-4DA6-8D32-AC18A044E6CD}">
      <text>
        <r>
          <rPr>
            <b/>
            <sz val="9"/>
            <color indexed="81"/>
            <rFont val="Tahoma"/>
            <family val="2"/>
          </rPr>
          <t>Perry, Jennifer:</t>
        </r>
        <r>
          <rPr>
            <sz val="9"/>
            <color indexed="81"/>
            <rFont val="Tahoma"/>
            <family val="2"/>
          </rPr>
          <t xml:space="preserve">
95% of total SU/SD extraordinary
</t>
        </r>
      </text>
    </comment>
    <comment ref="AB8" authorId="0" shapeId="0" xr:uid="{4FDDDACB-9505-4DB3-8452-EFFBB2980E2F}">
      <text>
        <r>
          <rPr>
            <b/>
            <sz val="9"/>
            <color indexed="81"/>
            <rFont val="Tahoma"/>
            <family val="2"/>
          </rPr>
          <t>Perry, Jennifer:</t>
        </r>
        <r>
          <rPr>
            <sz val="9"/>
            <color indexed="81"/>
            <rFont val="Tahoma"/>
            <family val="2"/>
          </rPr>
          <t xml:space="preserve">
(\\302-fs.vsms.state.vt.us)(M:)\Excel\FY202x\FY2x CBG and ExtOrd Calculator Field, path in CBG_file sheet
</t>
        </r>
      </text>
    </comment>
  </commentList>
</comments>
</file>

<file path=xl/sharedStrings.xml><?xml version="1.0" encoding="utf-8"?>
<sst xmlns="http://schemas.openxmlformats.org/spreadsheetml/2006/main" count="1311" uniqueCount="1125">
  <si>
    <t>SPECIAL EDUCATION EXPENDITURE REPORT FOR FY25</t>
  </si>
  <si>
    <t>Information Sheet</t>
  </si>
  <si>
    <t>Supervisory Union/District Name:</t>
  </si>
  <si>
    <t>SU/SD #</t>
  </si>
  <si>
    <t>A. Reporting Entities</t>
  </si>
  <si>
    <t xml:space="preserve">The following list shows the reporting entities that will submit a separate Special Education Expenditure Report for FY25. The list includes the supervisory union/district  as well as all of its member school districts (including town,  interstate and union school districts and joint contract schools) that directly pay any special education cost.  </t>
  </si>
  <si>
    <t>B. Contact Person(s)</t>
  </si>
  <si>
    <t>The contact person at the supervisory union/district who can answer questions about Extraordinary Worksheet B claims is:</t>
  </si>
  <si>
    <t>The contact person at the supervisory union/district who can answer questions about State Placed Worksheet A claims is:</t>
  </si>
  <si>
    <t xml:space="preserve">Name: </t>
  </si>
  <si>
    <t>Title:</t>
  </si>
  <si>
    <t>Phone #:</t>
  </si>
  <si>
    <t>E-mail Address:</t>
  </si>
  <si>
    <t xml:space="preserve">C. Personnel to Receive Financial Information </t>
  </si>
  <si>
    <r>
      <t xml:space="preserve">Any information sent to this supervisory union/district regarding the Special Education Expenditure Reports should be sent to the two individuals below.  (Limit is two per supervisory union/district.) </t>
    </r>
    <r>
      <rPr>
        <b/>
        <sz val="10"/>
        <color rgb="FF000000"/>
        <rFont val="Times New Roman"/>
        <family val="1"/>
      </rPr>
      <t>The information will include information on the amount of payments and printouts showing the calculation of those payments for the supervisory union.</t>
    </r>
  </si>
  <si>
    <t>Mailing Address:</t>
  </si>
  <si>
    <t>(Signature of Superintendent)</t>
  </si>
  <si>
    <t xml:space="preserve">    (Date)</t>
  </si>
  <si>
    <t>SUBMIT TO THE SPECIAL EDUCATION FINANCE UNIT BY OCTOBER 18, 2024</t>
  </si>
  <si>
    <t>Special Education Formula Funding Reporting and Payment Schedule, 16 V.S.A. § 2969</t>
  </si>
  <si>
    <t>Due Date</t>
  </si>
  <si>
    <t>16 V.S.A. § 2969(a)(2)</t>
  </si>
  <si>
    <t>na</t>
  </si>
  <si>
    <t>Nov. 15</t>
  </si>
  <si>
    <t>Jan. 15</t>
  </si>
  <si>
    <t>Apr. 15</t>
  </si>
  <si>
    <t>Aug. 1</t>
  </si>
  <si>
    <t>Payment Date</t>
  </si>
  <si>
    <t>16 V.S.A. § 2969(a)(1)</t>
  </si>
  <si>
    <t>Aug. 15</t>
  </si>
  <si>
    <t>Dec. 15</t>
  </si>
  <si>
    <t>Feb. 15</t>
  </si>
  <si>
    <t>May 15</t>
  </si>
  <si>
    <t>Sep. 15</t>
  </si>
  <si>
    <t>Census Block Grant</t>
  </si>
  <si>
    <t>16 V.S.A. § 2961</t>
  </si>
  <si>
    <t>EEE Grant</t>
  </si>
  <si>
    <t>16 V.S.A. § 2948</t>
  </si>
  <si>
    <t>Extraordinary
Reimbursement
Wrksht B</t>
  </si>
  <si>
    <t>16 V.S.A. § 2962</t>
  </si>
  <si>
    <r>
      <t xml:space="preserve">Reimbursement
of Expenses
</t>
    </r>
    <r>
      <rPr>
        <sz val="11"/>
        <color theme="1"/>
        <rFont val="Calibri"/>
        <family val="2"/>
        <scheme val="minor"/>
      </rPr>
      <t>submitted
for Nov. 15</t>
    </r>
  </si>
  <si>
    <r>
      <t xml:space="preserve">Reimbursement
of Expenses
</t>
    </r>
    <r>
      <rPr>
        <sz val="11"/>
        <color theme="1"/>
        <rFont val="Calibri"/>
        <family val="2"/>
        <scheme val="minor"/>
      </rPr>
      <t>submitted
for Jan. 15</t>
    </r>
  </si>
  <si>
    <r>
      <t xml:space="preserve">Reimbursement
of Expenses
</t>
    </r>
    <r>
      <rPr>
        <sz val="11"/>
        <color theme="1"/>
        <rFont val="Calibri"/>
        <family val="2"/>
        <scheme val="minor"/>
      </rPr>
      <t>submitted
for Apr. 15</t>
    </r>
  </si>
  <si>
    <r>
      <t xml:space="preserve">Reimbursement
of Expenses
</t>
    </r>
    <r>
      <rPr>
        <sz val="11"/>
        <color theme="1"/>
        <rFont val="Calibri"/>
        <family val="2"/>
        <scheme val="minor"/>
      </rPr>
      <t>submitted
for Aug. 1</t>
    </r>
  </si>
  <si>
    <t>State-Placed
Reimbursement
Wrksht A</t>
  </si>
  <si>
    <t>16 V.S.A. § 2950</t>
  </si>
  <si>
    <t>WORKSHEET A                                                                                         Billing of Special Education Cost for State-Placed Students</t>
  </si>
  <si>
    <t>FY25 submission period (check box):</t>
  </si>
  <si>
    <t>SU/SD#:</t>
  </si>
  <si>
    <t>Pick Your SU</t>
  </si>
  <si>
    <t>November 15th</t>
  </si>
  <si>
    <t>SU/SD Name:</t>
  </si>
  <si>
    <t>January 15th</t>
  </si>
  <si>
    <t>total eligible cost</t>
  </si>
  <si>
    <t>PAYEE</t>
  </si>
  <si>
    <t>April 15th</t>
  </si>
  <si>
    <t xml:space="preserve">August 1st </t>
  </si>
  <si>
    <t>SU/SD</t>
  </si>
  <si>
    <t>Student ID / Permnumber</t>
  </si>
  <si>
    <t>Student Name (alpha order by last name)</t>
  </si>
  <si>
    <t>Student Date of Birth</t>
  </si>
  <si>
    <t>Student Town of Residence</t>
  </si>
  <si>
    <t>Service Category</t>
  </si>
  <si>
    <t>Service Description</t>
  </si>
  <si>
    <t>School Placement (Where is cost incurred?)</t>
  </si>
  <si>
    <t>Start Date of Service</t>
  </si>
  <si>
    <t>End Date of Service</t>
  </si>
  <si>
    <t>Eligible Cost</t>
  </si>
  <si>
    <t>payment</t>
  </si>
  <si>
    <t>Totals</t>
  </si>
  <si>
    <t>Exclude costs paid from federal funds as those costs are not eligible for State-Placed Student reimbursement.</t>
  </si>
  <si>
    <t>I certify under the penalty of perjury that the information contained in this attached worksheet is correct.</t>
  </si>
  <si>
    <t>Signed: ___________________________________________</t>
  </si>
  <si>
    <t>Date: ___________</t>
  </si>
  <si>
    <t>WORKSHEET B                                                                                                                                    EXTRAORDINARY COST DETAIL</t>
  </si>
  <si>
    <t>from original sheet.column O FY2024</t>
  </si>
  <si>
    <t>SU/SD:</t>
  </si>
  <si>
    <t>Written and excess cost agreements require secretarial notice within 5 business days.</t>
  </si>
  <si>
    <t>Census</t>
  </si>
  <si>
    <t>Current year threshold</t>
  </si>
  <si>
    <t>Grant</t>
  </si>
  <si>
    <t>Current year CBG</t>
  </si>
  <si>
    <t>FY25 CBG test SEER</t>
  </si>
  <si>
    <t>Total</t>
  </si>
  <si>
    <t>If applicable, only independent school costs</t>
  </si>
  <si>
    <t>to show breakdown</t>
  </si>
  <si>
    <t>Test 1</t>
  </si>
  <si>
    <t>Test 2</t>
  </si>
  <si>
    <t>MIN($W7,$Z7)</t>
  </si>
  <si>
    <t>Primary Disability Category</t>
  </si>
  <si>
    <t>Residential Placement (Y or N)</t>
  </si>
  <si>
    <t>Placement Location</t>
  </si>
  <si>
    <t>School Placement Name (Where is cost incurred)</t>
  </si>
  <si>
    <t>Special Education Tuition</t>
  </si>
  <si>
    <t>Written Agreement Costs (Therapeutic Schools)</t>
  </si>
  <si>
    <t xml:space="preserve">Excess Cost Agreements (Independent Schools) </t>
  </si>
  <si>
    <t>Specialized Equipment</t>
  </si>
  <si>
    <t>Other specialized instruction costs</t>
  </si>
  <si>
    <t>Related Services</t>
  </si>
  <si>
    <t>Transportation</t>
  </si>
  <si>
    <t>SU/SD Total Cost</t>
  </si>
  <si>
    <t>District Para Costs</t>
  </si>
  <si>
    <t>Individual Student Cost/Total Cost</t>
  </si>
  <si>
    <t>Extraordinary Threshold/Less Base</t>
  </si>
  <si>
    <t>Excess Expenditures/SU/SD eligible extraordinary</t>
  </si>
  <si>
    <t>District Eligible Extraordinary</t>
  </si>
  <si>
    <t>SU/SD%</t>
  </si>
  <si>
    <t>District%</t>
  </si>
  <si>
    <t>Excess at 95% (Payment
95% of R)</t>
  </si>
  <si>
    <t>Test 1 total Excess Expenditures ®</t>
  </si>
  <si>
    <t>Base Year SU Base amt CBG</t>
  </si>
  <si>
    <t>Step 1 Excess Exp minus CBG</t>
  </si>
  <si>
    <t>Step 2 60% of CBG (column X)</t>
  </si>
  <si>
    <t>Lesser of Test 1 or Test 2 (columns W and Z)</t>
  </si>
  <si>
    <t>Total Extraordinary Earned</t>
  </si>
  <si>
    <t>Dec 15 payment</t>
  </si>
  <si>
    <t>Feb 15 payment</t>
  </si>
  <si>
    <t>May 15 payment</t>
  </si>
  <si>
    <t>September 15 payment</t>
  </si>
  <si>
    <t>Only include cost of IEP services not paid from federal funds or EEE grant and only for the period the student is eligible.</t>
  </si>
  <si>
    <t>IEP Instructional Cost Calculation Sheet for State-Placed Students</t>
  </si>
  <si>
    <r>
      <t xml:space="preserve">If a student has a unique program for the provision of his/her </t>
    </r>
    <r>
      <rPr>
        <b/>
        <sz val="10"/>
        <rFont val="Arial"/>
        <family val="2"/>
      </rPr>
      <t>special education instructional services</t>
    </r>
    <r>
      <rPr>
        <sz val="11"/>
        <color theme="1"/>
        <rFont val="Calibri"/>
        <family val="2"/>
        <scheme val="minor"/>
      </rPr>
      <t xml:space="preserve"> provided by the school district where he/she has been placed, then the</t>
    </r>
  </si>
  <si>
    <t>costs need to calculated in order to bill the services on Worksheet A. This form is used to document the calculation for services that are provided by school district staff. In order</t>
  </si>
  <si>
    <t>for a service to be billed on Worksheet A, it must be listed on the student's IEP.  The calculations on this form assume that all of the IEP services are being delivered. If the</t>
  </si>
  <si>
    <t>student is not receiving a significant portion of their IEP services, the school district should adjust the amount billed based on actual services provided.</t>
  </si>
  <si>
    <t>Step I. List Below the Instructional Services as they appear on the IEP for Student:</t>
  </si>
  <si>
    <t>Jack Jones</t>
  </si>
  <si>
    <t>IEP Service</t>
  </si>
  <si>
    <t>IEP(s) Beginning Date(s)</t>
  </si>
  <si>
    <r>
      <t>Frequency</t>
    </r>
    <r>
      <rPr>
        <sz val="10"/>
        <rFont val="Arial"/>
        <family val="2"/>
      </rPr>
      <t xml:space="preserve"> - </t>
    </r>
    <r>
      <rPr>
        <sz val="8"/>
        <rFont val="Arial"/>
        <family val="2"/>
      </rPr>
      <t>Indicate number of sessions to be  provided each week if the service is required weekly or note time and period</t>
    </r>
  </si>
  <si>
    <r>
      <t>Duration of Each Session</t>
    </r>
    <r>
      <rPr>
        <sz val="10"/>
        <rFont val="Arial"/>
        <family val="2"/>
      </rPr>
      <t xml:space="preserve"> - I</t>
    </r>
    <r>
      <rPr>
        <sz val="8"/>
        <rFont val="Arial"/>
        <family val="2"/>
      </rPr>
      <t>ndicate amount of time in minutes</t>
    </r>
  </si>
  <si>
    <r>
      <t>Group Size</t>
    </r>
    <r>
      <rPr>
        <sz val="10"/>
        <rFont val="Arial"/>
        <family val="2"/>
      </rPr>
      <t xml:space="preserve"> </t>
    </r>
    <r>
      <rPr>
        <sz val="8"/>
        <rFont val="Arial"/>
        <family val="2"/>
      </rPr>
      <t>Indicate number of students in the group for this service</t>
    </r>
  </si>
  <si>
    <t>Calculate Minutes  of staff time used for this IEP service per session</t>
  </si>
  <si>
    <t>Minutes of staff time used for service per school week</t>
  </si>
  <si>
    <t>Name of Staff Member providing this IEP service</t>
  </si>
  <si>
    <t>Ideal English Instruction</t>
  </si>
  <si>
    <t>5/2/23; 5/01/24</t>
  </si>
  <si>
    <t>per week</t>
  </si>
  <si>
    <t>minutes</t>
  </si>
  <si>
    <t>Jane Smith</t>
  </si>
  <si>
    <t>Ideal Math Instruction</t>
  </si>
  <si>
    <t>Betty Brown</t>
  </si>
  <si>
    <t>Case Management</t>
  </si>
  <si>
    <t>Behavioral Management</t>
  </si>
  <si>
    <t>2 x month</t>
  </si>
  <si>
    <t>Keil Kone</t>
  </si>
  <si>
    <t>Behavioral Check Ins</t>
  </si>
  <si>
    <t>Step II. Cost Breakdown for School Year of Staff Members Providing Special Education Services in Accordance with IEPs</t>
  </si>
  <si>
    <t>Estimated Cost of Special Education Staff Member</t>
  </si>
  <si>
    <t>Position:</t>
  </si>
  <si>
    <t>Special Educator</t>
  </si>
  <si>
    <t>Special Education Paraprofessional</t>
  </si>
  <si>
    <t>Behavioral Specialist</t>
  </si>
  <si>
    <t>Employee:</t>
  </si>
  <si>
    <t>Salary</t>
  </si>
  <si>
    <t>Benefits</t>
  </si>
  <si>
    <t>Other - subs, travel, supplies</t>
  </si>
  <si>
    <t>Total Employee Cost</t>
  </si>
  <si>
    <t># of school days worked</t>
  </si>
  <si>
    <t>Cost per School Day</t>
  </si>
  <si>
    <t># of hours of service provided daily on average</t>
  </si>
  <si>
    <t>Rate per Hour of Service</t>
  </si>
  <si>
    <t>Step III.  Calculation of Cost of IEP Services to be Billed on Worksheet A</t>
  </si>
  <si>
    <t>Staff Member</t>
  </si>
  <si>
    <t>Hourly Rate for Staff Member</t>
  </si>
  <si>
    <t>Period Being Billed on Worksheet A</t>
  </si>
  <si>
    <t>Number of Weeks in Billing Period</t>
  </si>
  <si>
    <t>Total Minutes of Service Provided Per Week</t>
  </si>
  <si>
    <t>Number of Hours of Service Provided for Billing Period</t>
  </si>
  <si>
    <t>Amount to be Billed on Worksheet A</t>
  </si>
  <si>
    <t>08/27/24 - 6/15/25</t>
  </si>
  <si>
    <t>35</t>
  </si>
  <si>
    <t>05/01/24 - 6/15/25</t>
  </si>
  <si>
    <t>6</t>
  </si>
  <si>
    <t>Total Cost of IEP Instructional Services for Period</t>
  </si>
  <si>
    <t>per month</t>
  </si>
  <si>
    <t>per year</t>
  </si>
  <si>
    <t>costs need to calculated in order to bill the services on Worksheet A.  This form is used to document the calculation for services that are provided by school district staff.  In order</t>
  </si>
  <si>
    <t>for a service to be billed on Worksheet A, it must be listed on the student's IEP.  The calculations on this form assume that all of the IEP services are being delivered.  If the</t>
  </si>
  <si>
    <r>
      <t>Frequency</t>
    </r>
    <r>
      <rPr>
        <sz val="10"/>
        <rFont val="Arial"/>
        <family val="2"/>
      </rPr>
      <t xml:space="preserve"> - </t>
    </r>
    <r>
      <rPr>
        <sz val="8"/>
        <rFont val="Arial"/>
        <family val="2"/>
      </rPr>
      <t>Indicate number of sessions to be  provided and indicate whether per week, per month or per year</t>
    </r>
  </si>
  <si>
    <r>
      <t>Duration of Each Session</t>
    </r>
    <r>
      <rPr>
        <sz val="10"/>
        <rFont val="Arial"/>
        <family val="2"/>
      </rPr>
      <t xml:space="preserve"> - I</t>
    </r>
    <r>
      <rPr>
        <sz val="8"/>
        <rFont val="Arial"/>
        <family val="2"/>
      </rPr>
      <t>ndicate amount of time per session in minutes</t>
    </r>
  </si>
  <si>
    <t>Minutes  of staff time used for this IEP service per session (Calculated field)</t>
  </si>
  <si>
    <t>Minutes of staff time used for service per school week (Calculated field)</t>
  </si>
  <si>
    <t xml:space="preserve">Other - </t>
  </si>
  <si>
    <r>
      <t xml:space="preserve">Hourly Rate for Staff Member </t>
    </r>
    <r>
      <rPr>
        <i/>
        <sz val="9"/>
        <rFont val="Arial"/>
        <family val="2"/>
      </rPr>
      <t>(Enter from Step II)</t>
    </r>
  </si>
  <si>
    <r>
      <t>Total Minutes of Service Provided Per Week (</t>
    </r>
    <r>
      <rPr>
        <i/>
        <sz val="9"/>
        <rFont val="Arial"/>
        <family val="2"/>
      </rPr>
      <t>Step I)</t>
    </r>
  </si>
  <si>
    <t xml:space="preserve"> DISTRICT SPECIAL EDUCATION PROGRAM</t>
  </si>
  <si>
    <t>CALCULATION SHEET</t>
  </si>
  <si>
    <t>Program Name:</t>
  </si>
  <si>
    <t>School District Operating Program:</t>
  </si>
  <si>
    <t>Period Covered by Program:</t>
  </si>
  <si>
    <t>This sheet is used to calculate special education program cost for programs run by school districts.  This can be used for pK-12 programs or preschool special</t>
  </si>
  <si>
    <t>education programs. It can be for school year programs or for summer programs.  A program is only considered a special education program if the professional</t>
  </si>
  <si>
    <t>instructional staff are licensed special educators.  If the program is staffed by both special educators and regular educators, then the cost calculated below</t>
  </si>
  <si>
    <t>must be based solely on the special education portion of the program.</t>
  </si>
  <si>
    <t>STEP 1 - Calculate the cost of the special education direct instruction:</t>
  </si>
  <si>
    <t>Function Code</t>
  </si>
  <si>
    <t>Object Code</t>
  </si>
  <si>
    <t>Description</t>
  </si>
  <si>
    <t>Budget</t>
  </si>
  <si>
    <t>List the Special Education Teachers and instructional aides</t>
  </si>
  <si>
    <t>100's</t>
  </si>
  <si>
    <t>Position &amp; Employee</t>
  </si>
  <si>
    <t>FTE</t>
  </si>
  <si>
    <t>Amount</t>
  </si>
  <si>
    <t>they supervise for the portion of time they work in this program.</t>
  </si>
  <si>
    <t>Use the current year salaries for the time dedicated to the program.</t>
  </si>
  <si>
    <t>DO NOT INCLUDE the cost of regular educators.</t>
  </si>
  <si>
    <t>List the benefits for above positions.  If the employee performs</t>
  </si>
  <si>
    <t>200's</t>
  </si>
  <si>
    <t>duties not relating to the program, only include the portion of</t>
  </si>
  <si>
    <t>benefits that relate to the program.</t>
  </si>
  <si>
    <t>List any contracted special education services that are a</t>
  </si>
  <si>
    <t>300's</t>
  </si>
  <si>
    <t>Contracted Services</t>
  </si>
  <si>
    <t>part of this program.</t>
  </si>
  <si>
    <t>Itemize the other purchased services used directly by</t>
  </si>
  <si>
    <t>500's</t>
  </si>
  <si>
    <t>Other Purchased Services</t>
  </si>
  <si>
    <t>this program such as telephone expense for the classroom</t>
  </si>
  <si>
    <t>or travel expense for community based training.</t>
  </si>
  <si>
    <t>Estimate the amount needed for supplies, textbooks and</t>
  </si>
  <si>
    <t>600's</t>
  </si>
  <si>
    <t>Description of Supplies/Materials</t>
  </si>
  <si>
    <t>other IEP ideal instructional materials for this program.</t>
  </si>
  <si>
    <t>STEP 2 - Calculate the cost of additional special education services being provided as part of this program.  Do not include costs if they</t>
  </si>
  <si>
    <t>are for individual student and billed directly to those individual students.</t>
  </si>
  <si>
    <t>Health Services</t>
  </si>
  <si>
    <t>Psychological Services</t>
  </si>
  <si>
    <t>Speech Pathology Services</t>
  </si>
  <si>
    <t>Occupational Therapy</t>
  </si>
  <si>
    <t>Physical Therapy</t>
  </si>
  <si>
    <t>Support Services for Staff</t>
  </si>
  <si>
    <t>Student Transportation</t>
  </si>
  <si>
    <t>Special Education Cost for Program from Steps 1 &amp; 2</t>
  </si>
  <si>
    <t>Total Program Cost</t>
  </si>
  <si>
    <t>STEP 3 - Calculate the student days for the program</t>
  </si>
  <si>
    <t>An enrollment register must be maintained for the program showing the beginning and ending dates for each student.</t>
  </si>
  <si>
    <t>Calculate the total number of student days for the program for the year.  If there are students who only attend part-time,</t>
  </si>
  <si>
    <t>you should count their school days proportionately (ie, 0.5 a student day for a student in the program 50% of the time.</t>
  </si>
  <si>
    <t>Estimated student days for the program</t>
  </si>
  <si>
    <t>STEP 4 - Calculate the daily rate for the special education services provided by the program.</t>
  </si>
  <si>
    <t>Total Estimated Program Costs from Step 1 &amp; 2</t>
  </si>
  <si>
    <t>=</t>
  </si>
  <si>
    <t>program cost per student day</t>
  </si>
  <si>
    <t xml:space="preserve">    Number of Student Days from Step 3</t>
  </si>
  <si>
    <t xml:space="preserve">Use the rate calculated here for the daily rate for the program and multiply the rate by the number of school days that each student was enrolled in the program </t>
  </si>
  <si>
    <t>to calculate the student's special education program cost.</t>
  </si>
  <si>
    <t>worksheet A service category codes/descriptions</t>
  </si>
  <si>
    <t>disability codeset from SEER forms</t>
  </si>
  <si>
    <t>worksheet B base from SEER</t>
  </si>
  <si>
    <t>town codes from SEER</t>
  </si>
  <si>
    <t>srvcatno &amp; desc</t>
  </si>
  <si>
    <t>Primary Disability Code &amp; Description</t>
  </si>
  <si>
    <t>fyear</t>
  </si>
  <si>
    <t>base</t>
  </si>
  <si>
    <t>townid</t>
  </si>
  <si>
    <t>town_name</t>
  </si>
  <si>
    <t>Residential</t>
  </si>
  <si>
    <t>A -  Adaptive physical education</t>
  </si>
  <si>
    <t>01 - Intellectual Disability</t>
  </si>
  <si>
    <t>1989</t>
  </si>
  <si>
    <t>T001</t>
  </si>
  <si>
    <t>Addison</t>
  </si>
  <si>
    <t>Yes</t>
  </si>
  <si>
    <t>Vt In district w/ district supports</t>
  </si>
  <si>
    <t>Essex Westford resident in ARC program = VT LEA Alternative Program</t>
  </si>
  <si>
    <t>AA -  K-12 SPED Services I - Case Management Only</t>
  </si>
  <si>
    <t>04 - Speech or Language Impairment</t>
  </si>
  <si>
    <t>1990</t>
  </si>
  <si>
    <t>T002</t>
  </si>
  <si>
    <t>Albany</t>
  </si>
  <si>
    <t>No</t>
  </si>
  <si>
    <t>Vt w/in district w/ Outside Supports</t>
  </si>
  <si>
    <t>MMU resident in ARC program - VT LEA Alternative Program</t>
  </si>
  <si>
    <t>AB -  K-12 SPED Services II - Instruction &amp; Case Mgmt</t>
  </si>
  <si>
    <t>05 - Visual Impairment</t>
  </si>
  <si>
    <t>1991</t>
  </si>
  <si>
    <t>T003</t>
  </si>
  <si>
    <t>Alburg</t>
  </si>
  <si>
    <t>Vt LEA Alternative Program</t>
  </si>
  <si>
    <t>Enosburgh resident going to Northern Mountain Valley (school choice) = Vt In district w/ district supports</t>
  </si>
  <si>
    <t>AC -  K-12 SPED Services III - IEP Instructional Cost Wk</t>
  </si>
  <si>
    <t>06 - Emotional Disturbance</t>
  </si>
  <si>
    <t>1992</t>
  </si>
  <si>
    <t>T004</t>
  </si>
  <si>
    <t>Andover</t>
  </si>
  <si>
    <t>Instate - Independent Schools</t>
  </si>
  <si>
    <t>Enosburgh resident going to Northern Mountain Valley w/ howard center supports (school choice) = Vt w/in district w/ outside supports</t>
  </si>
  <si>
    <t>AD -  K-12 Speech &amp; Language Services</t>
  </si>
  <si>
    <t>07 - Orthopedic Impairment</t>
  </si>
  <si>
    <t>1993</t>
  </si>
  <si>
    <t>T005</t>
  </si>
  <si>
    <t>Arlington</t>
  </si>
  <si>
    <t>Out of State Independent School</t>
  </si>
  <si>
    <t>AE -  K-12 Excess Cost for SPED Instructional Services</t>
  </si>
  <si>
    <t>08 - Other Health Impairment</t>
  </si>
  <si>
    <t>1994</t>
  </si>
  <si>
    <t>T006</t>
  </si>
  <si>
    <t>Athens</t>
  </si>
  <si>
    <t>Out of State Public School</t>
  </si>
  <si>
    <t>B -  Behavioral consultant</t>
  </si>
  <si>
    <t>09 - Specific Learning Disability</t>
  </si>
  <si>
    <t>1995</t>
  </si>
  <si>
    <t>T007</t>
  </si>
  <si>
    <t>Bakersfield</t>
  </si>
  <si>
    <t>BI -  Behavioral Interventionist</t>
  </si>
  <si>
    <t>10 - Deaf-Blindness</t>
  </si>
  <si>
    <t>1996</t>
  </si>
  <si>
    <t>T008</t>
  </si>
  <si>
    <t>Baltimore</t>
  </si>
  <si>
    <t>D -  Counseling</t>
  </si>
  <si>
    <t>11 - Multiple Disabilities</t>
  </si>
  <si>
    <t>1997</t>
  </si>
  <si>
    <t>T009</t>
  </si>
  <si>
    <t>Barnard</t>
  </si>
  <si>
    <t>E -  Evaluations</t>
  </si>
  <si>
    <t>12 - Developmental Delay</t>
  </si>
  <si>
    <t>1998</t>
  </si>
  <si>
    <t>T010</t>
  </si>
  <si>
    <t>Barnet</t>
  </si>
  <si>
    <t>G -  Individual aide</t>
  </si>
  <si>
    <t>13 - Traumatic Brain Injury</t>
  </si>
  <si>
    <t>1999</t>
  </si>
  <si>
    <t>T011</t>
  </si>
  <si>
    <t>Barre City</t>
  </si>
  <si>
    <t>K -  Occupational/physical therapy</t>
  </si>
  <si>
    <t>14 - Autism Spectrum Disorder</t>
  </si>
  <si>
    <t>2000</t>
  </si>
  <si>
    <t>T012</t>
  </si>
  <si>
    <t>Barre Town</t>
  </si>
  <si>
    <t>R -  Supplies/equipment</t>
  </si>
  <si>
    <t>15 - Hearing Loss</t>
  </si>
  <si>
    <t>2001</t>
  </si>
  <si>
    <t>T013</t>
  </si>
  <si>
    <t>Barton ID</t>
  </si>
  <si>
    <t>S -  Transportation</t>
  </si>
  <si>
    <t>2002</t>
  </si>
  <si>
    <t>T014</t>
  </si>
  <si>
    <t>Belvidere</t>
  </si>
  <si>
    <t>T -  Tutoring</t>
  </si>
  <si>
    <t>2003</t>
  </si>
  <si>
    <t>T015</t>
  </si>
  <si>
    <t>Bennington ID</t>
  </si>
  <si>
    <t>U -  Vision services/aids</t>
  </si>
  <si>
    <t>2004</t>
  </si>
  <si>
    <t>T017</t>
  </si>
  <si>
    <t>Benson</t>
  </si>
  <si>
    <t>V -  Vocational services</t>
  </si>
  <si>
    <t>2005</t>
  </si>
  <si>
    <t>T018</t>
  </si>
  <si>
    <t>Berkshire</t>
  </si>
  <si>
    <t>W -  Wrap-around Services</t>
  </si>
  <si>
    <t>2006</t>
  </si>
  <si>
    <t>T019</t>
  </si>
  <si>
    <t>Berlin</t>
  </si>
  <si>
    <t>X -  Other</t>
  </si>
  <si>
    <t>2007</t>
  </si>
  <si>
    <t>T020</t>
  </si>
  <si>
    <t>Bethel</t>
  </si>
  <si>
    <t>Y -  ECSE services</t>
  </si>
  <si>
    <t>2008</t>
  </si>
  <si>
    <t>T021</t>
  </si>
  <si>
    <t>Bloomfield</t>
  </si>
  <si>
    <t>AF - Hearing Services</t>
  </si>
  <si>
    <t>2009</t>
  </si>
  <si>
    <t>T022</t>
  </si>
  <si>
    <t>Bolton</t>
  </si>
  <si>
    <t>AG - District Operated Special Education Program</t>
  </si>
  <si>
    <t>2010</t>
  </si>
  <si>
    <t>T023</t>
  </si>
  <si>
    <t>Bradford ID</t>
  </si>
  <si>
    <t>AH - Special education Tuition</t>
  </si>
  <si>
    <t>2011</t>
  </si>
  <si>
    <t>T024</t>
  </si>
  <si>
    <t>Braintree</t>
  </si>
  <si>
    <t>2012</t>
  </si>
  <si>
    <t>T026</t>
  </si>
  <si>
    <t>Brandon</t>
  </si>
  <si>
    <t>2013</t>
  </si>
  <si>
    <t>T027</t>
  </si>
  <si>
    <t>Brattleboro</t>
  </si>
  <si>
    <t>2014</t>
  </si>
  <si>
    <t>T028</t>
  </si>
  <si>
    <t>Bridgewater</t>
  </si>
  <si>
    <t>2015</t>
  </si>
  <si>
    <t>T029</t>
  </si>
  <si>
    <t>Bridport</t>
  </si>
  <si>
    <t>2016</t>
  </si>
  <si>
    <t>T030</t>
  </si>
  <si>
    <t>Brighton</t>
  </si>
  <si>
    <t>2017</t>
  </si>
  <si>
    <t>T031</t>
  </si>
  <si>
    <t>Bristol</t>
  </si>
  <si>
    <t>2018</t>
  </si>
  <si>
    <t>T032</t>
  </si>
  <si>
    <t>Brookfield</t>
  </si>
  <si>
    <t>2019</t>
  </si>
  <si>
    <t>T033</t>
  </si>
  <si>
    <t>Brookline</t>
  </si>
  <si>
    <t>2020</t>
  </si>
  <si>
    <t>T034</t>
  </si>
  <si>
    <t>Brownington</t>
  </si>
  <si>
    <t>2021</t>
  </si>
  <si>
    <t>T035</t>
  </si>
  <si>
    <t>Brunswick</t>
  </si>
  <si>
    <t>2022</t>
  </si>
  <si>
    <t>T036</t>
  </si>
  <si>
    <t>Burke</t>
  </si>
  <si>
    <t>2023</t>
  </si>
  <si>
    <t>T037</t>
  </si>
  <si>
    <t>Burlington</t>
  </si>
  <si>
    <t>T038</t>
  </si>
  <si>
    <t>Cabot</t>
  </si>
  <si>
    <t>T039</t>
  </si>
  <si>
    <t>Calais</t>
  </si>
  <si>
    <t>T040</t>
  </si>
  <si>
    <t>Cambridge</t>
  </si>
  <si>
    <t>T041</t>
  </si>
  <si>
    <t>Canaan</t>
  </si>
  <si>
    <t>T042</t>
  </si>
  <si>
    <t>Castleton</t>
  </si>
  <si>
    <t>T043</t>
  </si>
  <si>
    <t>Cavendish</t>
  </si>
  <si>
    <t>T044</t>
  </si>
  <si>
    <t>Charleston</t>
  </si>
  <si>
    <t>T045</t>
  </si>
  <si>
    <t>Charlotte</t>
  </si>
  <si>
    <t>T046</t>
  </si>
  <si>
    <t>Chelsea</t>
  </si>
  <si>
    <t>T047</t>
  </si>
  <si>
    <t>Chester</t>
  </si>
  <si>
    <t>T048</t>
  </si>
  <si>
    <t>Chittenden</t>
  </si>
  <si>
    <t>T049</t>
  </si>
  <si>
    <t>Clarendon</t>
  </si>
  <si>
    <t>T050</t>
  </si>
  <si>
    <t>Colchester</t>
  </si>
  <si>
    <t>T051</t>
  </si>
  <si>
    <t>Concord</t>
  </si>
  <si>
    <t>T052</t>
  </si>
  <si>
    <t>Corinth</t>
  </si>
  <si>
    <t>T053</t>
  </si>
  <si>
    <t>Cornwall</t>
  </si>
  <si>
    <t>T054</t>
  </si>
  <si>
    <t>Coventry</t>
  </si>
  <si>
    <t>T055</t>
  </si>
  <si>
    <t>Craftsbury</t>
  </si>
  <si>
    <t>T056</t>
  </si>
  <si>
    <t>Danby</t>
  </si>
  <si>
    <t>T057</t>
  </si>
  <si>
    <t>Danville</t>
  </si>
  <si>
    <t>T058</t>
  </si>
  <si>
    <t>Derby</t>
  </si>
  <si>
    <t>T059</t>
  </si>
  <si>
    <t>Dorset</t>
  </si>
  <si>
    <t>T060</t>
  </si>
  <si>
    <t>Dover</t>
  </si>
  <si>
    <t>T061</t>
  </si>
  <si>
    <t>Dummerston</t>
  </si>
  <si>
    <t>T063</t>
  </si>
  <si>
    <t>Duxbury</t>
  </si>
  <si>
    <t>T064</t>
  </si>
  <si>
    <t>East Haven</t>
  </si>
  <si>
    <t>T065</t>
  </si>
  <si>
    <t>East Montpelier</t>
  </si>
  <si>
    <t>T066</t>
  </si>
  <si>
    <t>Eden</t>
  </si>
  <si>
    <t>T067</t>
  </si>
  <si>
    <t>Elmore</t>
  </si>
  <si>
    <t>T068</t>
  </si>
  <si>
    <t>Enosburg Falls ID</t>
  </si>
  <si>
    <t>T069</t>
  </si>
  <si>
    <t>Essex Junction ID</t>
  </si>
  <si>
    <t>T070</t>
  </si>
  <si>
    <t>Essex Town</t>
  </si>
  <si>
    <t>T071</t>
  </si>
  <si>
    <t>Fairfax</t>
  </si>
  <si>
    <t>T072</t>
  </si>
  <si>
    <t>Fairfield</t>
  </si>
  <si>
    <t>T073</t>
  </si>
  <si>
    <t>Fair Haven</t>
  </si>
  <si>
    <t>T074</t>
  </si>
  <si>
    <t>Fairlee</t>
  </si>
  <si>
    <t>T075</t>
  </si>
  <si>
    <t>Fayston</t>
  </si>
  <si>
    <t>T076</t>
  </si>
  <si>
    <t>Ferrisburgh</t>
  </si>
  <si>
    <t>T077</t>
  </si>
  <si>
    <t>Fletcher</t>
  </si>
  <si>
    <t>T078</t>
  </si>
  <si>
    <t>Franklin</t>
  </si>
  <si>
    <t>T079</t>
  </si>
  <si>
    <t>Georgia</t>
  </si>
  <si>
    <t>T080</t>
  </si>
  <si>
    <t>Glover</t>
  </si>
  <si>
    <t>T081</t>
  </si>
  <si>
    <t>Goshen</t>
  </si>
  <si>
    <t>T082</t>
  </si>
  <si>
    <t>Grafton</t>
  </si>
  <si>
    <t>T083</t>
  </si>
  <si>
    <t>Granby</t>
  </si>
  <si>
    <t>T084</t>
  </si>
  <si>
    <t>Grand Isle</t>
  </si>
  <si>
    <t>T085</t>
  </si>
  <si>
    <t>Granville</t>
  </si>
  <si>
    <t>T086</t>
  </si>
  <si>
    <t>Greensboro</t>
  </si>
  <si>
    <t>T087</t>
  </si>
  <si>
    <t>Groton</t>
  </si>
  <si>
    <t>T088</t>
  </si>
  <si>
    <t>Guildhall</t>
  </si>
  <si>
    <t>T089</t>
  </si>
  <si>
    <t>Guilford</t>
  </si>
  <si>
    <t>T090</t>
  </si>
  <si>
    <t>Halifax</t>
  </si>
  <si>
    <t>T091</t>
  </si>
  <si>
    <t>Hancock</t>
  </si>
  <si>
    <t>T092</t>
  </si>
  <si>
    <t>Hardwick</t>
  </si>
  <si>
    <t>T093</t>
  </si>
  <si>
    <t>Hartford</t>
  </si>
  <si>
    <t>T094</t>
  </si>
  <si>
    <t>Hartland</t>
  </si>
  <si>
    <t>T095</t>
  </si>
  <si>
    <t>Highgate</t>
  </si>
  <si>
    <t>T096</t>
  </si>
  <si>
    <t>Hinesburg</t>
  </si>
  <si>
    <t>T097</t>
  </si>
  <si>
    <t>Holland</t>
  </si>
  <si>
    <t>T098</t>
  </si>
  <si>
    <t>Hubbardton</t>
  </si>
  <si>
    <t>T099</t>
  </si>
  <si>
    <t>Huntington</t>
  </si>
  <si>
    <t>T100</t>
  </si>
  <si>
    <t>Hyde Park</t>
  </si>
  <si>
    <t>T101</t>
  </si>
  <si>
    <t>Ira</t>
  </si>
  <si>
    <t>T102</t>
  </si>
  <si>
    <t>Irasburg</t>
  </si>
  <si>
    <t>T103</t>
  </si>
  <si>
    <t>Isle La Motte</t>
  </si>
  <si>
    <t>T104</t>
  </si>
  <si>
    <t>Jamaica</t>
  </si>
  <si>
    <t>T105</t>
  </si>
  <si>
    <t>Jay</t>
  </si>
  <si>
    <t>T106</t>
  </si>
  <si>
    <t>Jericho</t>
  </si>
  <si>
    <t>T107</t>
  </si>
  <si>
    <t>Johnson</t>
  </si>
  <si>
    <t>T108</t>
  </si>
  <si>
    <t>Kirby</t>
  </si>
  <si>
    <t>T109</t>
  </si>
  <si>
    <t>Landgrove</t>
  </si>
  <si>
    <t>T110</t>
  </si>
  <si>
    <t>Leicester</t>
  </si>
  <si>
    <t>T111</t>
  </si>
  <si>
    <t>Lemington</t>
  </si>
  <si>
    <t>T112</t>
  </si>
  <si>
    <t>Lincoln</t>
  </si>
  <si>
    <t>T113</t>
  </si>
  <si>
    <t>Londonderry</t>
  </si>
  <si>
    <t>T114</t>
  </si>
  <si>
    <t>Lowell</t>
  </si>
  <si>
    <t>T115</t>
  </si>
  <si>
    <t>Ludlow</t>
  </si>
  <si>
    <t>T116</t>
  </si>
  <si>
    <t>Lunenburg</t>
  </si>
  <si>
    <t>T117</t>
  </si>
  <si>
    <t>Lyndon</t>
  </si>
  <si>
    <t>T118</t>
  </si>
  <si>
    <t>Maidstone</t>
  </si>
  <si>
    <t>T119</t>
  </si>
  <si>
    <t>Manchester</t>
  </si>
  <si>
    <t>T120</t>
  </si>
  <si>
    <t>Marlboro</t>
  </si>
  <si>
    <t>T121</t>
  </si>
  <si>
    <t>Marshfield</t>
  </si>
  <si>
    <t>T122</t>
  </si>
  <si>
    <t>Mendon</t>
  </si>
  <si>
    <t>T123</t>
  </si>
  <si>
    <t>Middlebury ID</t>
  </si>
  <si>
    <t>T124</t>
  </si>
  <si>
    <t>Middlesex</t>
  </si>
  <si>
    <t>T125</t>
  </si>
  <si>
    <t>Middletown Springs</t>
  </si>
  <si>
    <t>T126</t>
  </si>
  <si>
    <t>Milton ID</t>
  </si>
  <si>
    <t>T127</t>
  </si>
  <si>
    <t>Monkton</t>
  </si>
  <si>
    <t>T128</t>
  </si>
  <si>
    <t>Montgomery</t>
  </si>
  <si>
    <t>T129</t>
  </si>
  <si>
    <t>Montpelier</t>
  </si>
  <si>
    <t>T130</t>
  </si>
  <si>
    <t>Moretown</t>
  </si>
  <si>
    <t>T131</t>
  </si>
  <si>
    <t>Morgan</t>
  </si>
  <si>
    <t>T132</t>
  </si>
  <si>
    <t>Morristown</t>
  </si>
  <si>
    <t>T133</t>
  </si>
  <si>
    <t>Mt. Holly</t>
  </si>
  <si>
    <t>T134</t>
  </si>
  <si>
    <t>Mt. Tabor</t>
  </si>
  <si>
    <t>T135</t>
  </si>
  <si>
    <t>Newark</t>
  </si>
  <si>
    <t>T136</t>
  </si>
  <si>
    <t>Newbury</t>
  </si>
  <si>
    <t>T137</t>
  </si>
  <si>
    <t>Newfane</t>
  </si>
  <si>
    <t>T138</t>
  </si>
  <si>
    <t>New Haven</t>
  </si>
  <si>
    <t>T139</t>
  </si>
  <si>
    <t>Newport City</t>
  </si>
  <si>
    <t>T140</t>
  </si>
  <si>
    <t>Newport Town</t>
  </si>
  <si>
    <t>T141</t>
  </si>
  <si>
    <t>North Bennington ID</t>
  </si>
  <si>
    <t>T142</t>
  </si>
  <si>
    <t>Northfield</t>
  </si>
  <si>
    <t>T143</t>
  </si>
  <si>
    <t>North Hero</t>
  </si>
  <si>
    <t>T144</t>
  </si>
  <si>
    <t>Norton</t>
  </si>
  <si>
    <t>T145</t>
  </si>
  <si>
    <t>Norwich</t>
  </si>
  <si>
    <t>T146</t>
  </si>
  <si>
    <t>Orange</t>
  </si>
  <si>
    <t>T147</t>
  </si>
  <si>
    <t>Orleans ID</t>
  </si>
  <si>
    <t>T148</t>
  </si>
  <si>
    <t>Orwell</t>
  </si>
  <si>
    <t>T149</t>
  </si>
  <si>
    <t>Panton</t>
  </si>
  <si>
    <t>T150</t>
  </si>
  <si>
    <t>Pawlet</t>
  </si>
  <si>
    <t>T151</t>
  </si>
  <si>
    <t>Peacham</t>
  </si>
  <si>
    <t>T152</t>
  </si>
  <si>
    <t>Peru</t>
  </si>
  <si>
    <t>T153</t>
  </si>
  <si>
    <t>Pittsfield</t>
  </si>
  <si>
    <t>T154</t>
  </si>
  <si>
    <t>Pittsford</t>
  </si>
  <si>
    <t>T155</t>
  </si>
  <si>
    <t>Plainfield</t>
  </si>
  <si>
    <t>T156</t>
  </si>
  <si>
    <t>Plymouth</t>
  </si>
  <si>
    <t>T157</t>
  </si>
  <si>
    <t>Pomfret</t>
  </si>
  <si>
    <t>T158</t>
  </si>
  <si>
    <t>Poultney</t>
  </si>
  <si>
    <t>T159</t>
  </si>
  <si>
    <t>Pownal</t>
  </si>
  <si>
    <t>T160</t>
  </si>
  <si>
    <t>Proctor</t>
  </si>
  <si>
    <t>T161</t>
  </si>
  <si>
    <t>Putney</t>
  </si>
  <si>
    <t>T162</t>
  </si>
  <si>
    <t>Randolph</t>
  </si>
  <si>
    <t>T163</t>
  </si>
  <si>
    <t>Reading</t>
  </si>
  <si>
    <t>T164</t>
  </si>
  <si>
    <t>Readsboro</t>
  </si>
  <si>
    <t>T165</t>
  </si>
  <si>
    <t>Richford</t>
  </si>
  <si>
    <t>T166</t>
  </si>
  <si>
    <t>Richmond</t>
  </si>
  <si>
    <t>T167</t>
  </si>
  <si>
    <t>Ripton</t>
  </si>
  <si>
    <t>T168</t>
  </si>
  <si>
    <t>Rochester</t>
  </si>
  <si>
    <t>T169</t>
  </si>
  <si>
    <t>Rockingham</t>
  </si>
  <si>
    <t>T170</t>
  </si>
  <si>
    <t>Roxbury</t>
  </si>
  <si>
    <t>T171</t>
  </si>
  <si>
    <t>Royalton</t>
  </si>
  <si>
    <t>T172</t>
  </si>
  <si>
    <t>Rupert</t>
  </si>
  <si>
    <t>T173</t>
  </si>
  <si>
    <t>Rutland City</t>
  </si>
  <si>
    <t>T174</t>
  </si>
  <si>
    <t>Rutland Town</t>
  </si>
  <si>
    <t>T175</t>
  </si>
  <si>
    <t>Ryegate</t>
  </si>
  <si>
    <t>T176</t>
  </si>
  <si>
    <t>St. Albans City</t>
  </si>
  <si>
    <t>T177</t>
  </si>
  <si>
    <t>St. Albans Town</t>
  </si>
  <si>
    <t>T178</t>
  </si>
  <si>
    <t>St. George</t>
  </si>
  <si>
    <t>T179</t>
  </si>
  <si>
    <t>St. Johnsbury</t>
  </si>
  <si>
    <t>T180</t>
  </si>
  <si>
    <t>Salisbury</t>
  </si>
  <si>
    <t>T181</t>
  </si>
  <si>
    <t>Sandgate</t>
  </si>
  <si>
    <t>T182</t>
  </si>
  <si>
    <t>Searsburg</t>
  </si>
  <si>
    <t>T183</t>
  </si>
  <si>
    <t>Shaftsbury</t>
  </si>
  <si>
    <t>T184</t>
  </si>
  <si>
    <t>Sharon</t>
  </si>
  <si>
    <t>T185</t>
  </si>
  <si>
    <t>Sheffield</t>
  </si>
  <si>
    <t>T186</t>
  </si>
  <si>
    <t>Shelburne</t>
  </si>
  <si>
    <t>T187</t>
  </si>
  <si>
    <t>Sheldon</t>
  </si>
  <si>
    <t>T188</t>
  </si>
  <si>
    <t>Sherburne (Killington)</t>
  </si>
  <si>
    <t>T189</t>
  </si>
  <si>
    <t>Shoreham</t>
  </si>
  <si>
    <t>T190</t>
  </si>
  <si>
    <t>Shrewsbury</t>
  </si>
  <si>
    <t>T191</t>
  </si>
  <si>
    <t>South Burlington</t>
  </si>
  <si>
    <t>T192</t>
  </si>
  <si>
    <t>South Hero</t>
  </si>
  <si>
    <t>T193</t>
  </si>
  <si>
    <t>Springfield</t>
  </si>
  <si>
    <t>T194</t>
  </si>
  <si>
    <t>Stamford</t>
  </si>
  <si>
    <t>T195</t>
  </si>
  <si>
    <t>Stannard</t>
  </si>
  <si>
    <t>T196</t>
  </si>
  <si>
    <t>Starksboro</t>
  </si>
  <si>
    <t>T197</t>
  </si>
  <si>
    <t>Stockbridge</t>
  </si>
  <si>
    <t>T198</t>
  </si>
  <si>
    <t>Stowe</t>
  </si>
  <si>
    <t>T199</t>
  </si>
  <si>
    <t>Strafford</t>
  </si>
  <si>
    <t>T200</t>
  </si>
  <si>
    <t>Stratton</t>
  </si>
  <si>
    <t>T201</t>
  </si>
  <si>
    <t>Sudbury</t>
  </si>
  <si>
    <t>T202</t>
  </si>
  <si>
    <t>Sunderland</t>
  </si>
  <si>
    <t>T203</t>
  </si>
  <si>
    <t>Sutton</t>
  </si>
  <si>
    <t>T204</t>
  </si>
  <si>
    <t>Swanton</t>
  </si>
  <si>
    <t>T205</t>
  </si>
  <si>
    <t>Thetford</t>
  </si>
  <si>
    <t>T206</t>
  </si>
  <si>
    <t>Tinmouth</t>
  </si>
  <si>
    <t>T207</t>
  </si>
  <si>
    <t>Topsham</t>
  </si>
  <si>
    <t>T208</t>
  </si>
  <si>
    <t>Townshend</t>
  </si>
  <si>
    <t>T209</t>
  </si>
  <si>
    <t>Troy</t>
  </si>
  <si>
    <t>T210</t>
  </si>
  <si>
    <t>Tunbridge</t>
  </si>
  <si>
    <t>T211</t>
  </si>
  <si>
    <t>Underhill ID</t>
  </si>
  <si>
    <t>T212</t>
  </si>
  <si>
    <t>Underhill Town</t>
  </si>
  <si>
    <t>T213</t>
  </si>
  <si>
    <t>Vergennes ID</t>
  </si>
  <si>
    <t>T214</t>
  </si>
  <si>
    <t>Vernon</t>
  </si>
  <si>
    <t>T215</t>
  </si>
  <si>
    <t>Vershire</t>
  </si>
  <si>
    <t>T216</t>
  </si>
  <si>
    <t>Victory</t>
  </si>
  <si>
    <t>T217</t>
  </si>
  <si>
    <t>Waitsfield</t>
  </si>
  <si>
    <t>T218</t>
  </si>
  <si>
    <t>Walden</t>
  </si>
  <si>
    <t>T219</t>
  </si>
  <si>
    <t>Wallingford</t>
  </si>
  <si>
    <t>T220</t>
  </si>
  <si>
    <t>Waltham</t>
  </si>
  <si>
    <t>T221</t>
  </si>
  <si>
    <t>Wardsboro</t>
  </si>
  <si>
    <t>T222</t>
  </si>
  <si>
    <t>Warren</t>
  </si>
  <si>
    <t>T223</t>
  </si>
  <si>
    <t>Washington</t>
  </si>
  <si>
    <t>T224</t>
  </si>
  <si>
    <t>Waterbury</t>
  </si>
  <si>
    <t>T225</t>
  </si>
  <si>
    <t>Waterford</t>
  </si>
  <si>
    <t>T226</t>
  </si>
  <si>
    <t>Waterville</t>
  </si>
  <si>
    <t>T227</t>
  </si>
  <si>
    <t>Weathersfield</t>
  </si>
  <si>
    <t>T228</t>
  </si>
  <si>
    <t>Wells</t>
  </si>
  <si>
    <t>T229</t>
  </si>
  <si>
    <t>Wells River</t>
  </si>
  <si>
    <t>T230</t>
  </si>
  <si>
    <t>West Fairlee</t>
  </si>
  <si>
    <t>T231</t>
  </si>
  <si>
    <t>Westfield</t>
  </si>
  <si>
    <t>T232</t>
  </si>
  <si>
    <t>Westford</t>
  </si>
  <si>
    <t>T233</t>
  </si>
  <si>
    <t>West Haven</t>
  </si>
  <si>
    <t>T234</t>
  </si>
  <si>
    <t>Westminster</t>
  </si>
  <si>
    <t>T235</t>
  </si>
  <si>
    <t>Westmore</t>
  </si>
  <si>
    <t>T236</t>
  </si>
  <si>
    <t>Weston</t>
  </si>
  <si>
    <t>T237</t>
  </si>
  <si>
    <t>West Rutland</t>
  </si>
  <si>
    <t>T238</t>
  </si>
  <si>
    <t>West Windsor</t>
  </si>
  <si>
    <t>T239</t>
  </si>
  <si>
    <t>Weybridge</t>
  </si>
  <si>
    <t>T240</t>
  </si>
  <si>
    <t>Wheelock</t>
  </si>
  <si>
    <t>T241</t>
  </si>
  <si>
    <t>Whiting</t>
  </si>
  <si>
    <t>T242</t>
  </si>
  <si>
    <t>Whitingham</t>
  </si>
  <si>
    <t>T243</t>
  </si>
  <si>
    <t>Williamstown</t>
  </si>
  <si>
    <t>T244</t>
  </si>
  <si>
    <t>Williston</t>
  </si>
  <si>
    <t>T245</t>
  </si>
  <si>
    <t>Wilmington</t>
  </si>
  <si>
    <t>T246</t>
  </si>
  <si>
    <t>Windham</t>
  </si>
  <si>
    <t>T247</t>
  </si>
  <si>
    <t>Windsor</t>
  </si>
  <si>
    <t>T248</t>
  </si>
  <si>
    <t>Winhall</t>
  </si>
  <si>
    <t>T249</t>
  </si>
  <si>
    <t>Winooski ID</t>
  </si>
  <si>
    <t>T250</t>
  </si>
  <si>
    <t>Wolcott</t>
  </si>
  <si>
    <t>T251</t>
  </si>
  <si>
    <t>Woodbury</t>
  </si>
  <si>
    <t>T252</t>
  </si>
  <si>
    <t>Woodford</t>
  </si>
  <si>
    <t>T253</t>
  </si>
  <si>
    <t>Woodstock</t>
  </si>
  <si>
    <t>T254</t>
  </si>
  <si>
    <t>Worcester</t>
  </si>
  <si>
    <t>T255</t>
  </si>
  <si>
    <t>Buels Gore</t>
  </si>
  <si>
    <t>T256</t>
  </si>
  <si>
    <t>Averill</t>
  </si>
  <si>
    <t>T257</t>
  </si>
  <si>
    <t>Averys Gore</t>
  </si>
  <si>
    <t>T258</t>
  </si>
  <si>
    <t>Ferdinand</t>
  </si>
  <si>
    <t>T259</t>
  </si>
  <si>
    <t>Glastenbury</t>
  </si>
  <si>
    <t>T260</t>
  </si>
  <si>
    <t>Lewis</t>
  </si>
  <si>
    <t>T261</t>
  </si>
  <si>
    <t>Somerset</t>
  </si>
  <si>
    <t>T262</t>
  </si>
  <si>
    <t>Warners Grant</t>
  </si>
  <si>
    <t>T263</t>
  </si>
  <si>
    <t>Warrens Gore</t>
  </si>
  <si>
    <t>T998</t>
  </si>
  <si>
    <t>Hanover, NH</t>
  </si>
  <si>
    <t>T999</t>
  </si>
  <si>
    <t>Orford, NH</t>
  </si>
  <si>
    <t>U002</t>
  </si>
  <si>
    <t>Randolph UHSD #2</t>
  </si>
  <si>
    <t>U003</t>
  </si>
  <si>
    <t>Middlebury UHSD #3</t>
  </si>
  <si>
    <t>U004</t>
  </si>
  <si>
    <t>Woodstock UHSD #4</t>
  </si>
  <si>
    <t>U005</t>
  </si>
  <si>
    <t>Vergennes UHSD #5</t>
  </si>
  <si>
    <t>U006</t>
  </si>
  <si>
    <t>Brattleboro UHSD #6</t>
  </si>
  <si>
    <t>U007</t>
  </si>
  <si>
    <t>Missisquoi Valley UHSD #7</t>
  </si>
  <si>
    <t>U008</t>
  </si>
  <si>
    <t>Otter Valley UHSD #8</t>
  </si>
  <si>
    <t>U014</t>
  </si>
  <si>
    <t>Mt. Anthony UHSD #14</t>
  </si>
  <si>
    <t>U015</t>
  </si>
  <si>
    <t>Champlain Valley UHSD #15</t>
  </si>
  <si>
    <t>U016</t>
  </si>
  <si>
    <t>Fair Haven UHSD #16</t>
  </si>
  <si>
    <t>U017</t>
  </si>
  <si>
    <t>Mt. Mansfield USD #17</t>
  </si>
  <si>
    <t>U018</t>
  </si>
  <si>
    <t>Lamoille UHSD #18</t>
  </si>
  <si>
    <t>U019</t>
  </si>
  <si>
    <t>Harwood UHSD #19</t>
  </si>
  <si>
    <t>U020</t>
  </si>
  <si>
    <t>Flood Brook USD #20</t>
  </si>
  <si>
    <t>U021</t>
  </si>
  <si>
    <t>Blue Mountain USD #21</t>
  </si>
  <si>
    <t>U022</t>
  </si>
  <si>
    <t>North Country Union H. S. Dist</t>
  </si>
  <si>
    <t>U022A</t>
  </si>
  <si>
    <t>North Country Jr UHSD #22</t>
  </si>
  <si>
    <t>U022B</t>
  </si>
  <si>
    <t>North Country Sr UHSD #22</t>
  </si>
  <si>
    <t>U023</t>
  </si>
  <si>
    <t>Currier Memorial USD #23</t>
  </si>
  <si>
    <t>U024</t>
  </si>
  <si>
    <t>Lake Region UHSD #24</t>
  </si>
  <si>
    <t>U026</t>
  </si>
  <si>
    <t>Hazen UHSD #26</t>
  </si>
  <si>
    <t>U027</t>
  </si>
  <si>
    <t>Bellows Falls UHSD #27</t>
  </si>
  <si>
    <t>U028</t>
  </si>
  <si>
    <t>Mount Abraham UHSD #28</t>
  </si>
  <si>
    <t>U029</t>
  </si>
  <si>
    <t>Chester-Andover USD #29</t>
  </si>
  <si>
    <t>U030</t>
  </si>
  <si>
    <t>Oxbow UHSD #30</t>
  </si>
  <si>
    <t>U032</t>
  </si>
  <si>
    <t>U-32 High School (UHSD #32)</t>
  </si>
  <si>
    <t>U033</t>
  </si>
  <si>
    <t>Twinfield USD #33</t>
  </si>
  <si>
    <t>U034</t>
  </si>
  <si>
    <t>Leland &amp; Gray UHSD #34</t>
  </si>
  <si>
    <t>U035</t>
  </si>
  <si>
    <t>Green Mountain UHSD #35</t>
  </si>
  <si>
    <t>U036</t>
  </si>
  <si>
    <t>Waits River Valley USD #36</t>
  </si>
  <si>
    <t>U037</t>
  </si>
  <si>
    <t>Millers Run USD #37</t>
  </si>
  <si>
    <t>U039</t>
  </si>
  <si>
    <t>Black River USD #39</t>
  </si>
  <si>
    <t>U040</t>
  </si>
  <si>
    <t>Mill River USD #40</t>
  </si>
  <si>
    <t>U041</t>
  </si>
  <si>
    <t>Spaulding HSUD #41</t>
  </si>
  <si>
    <t>U042</t>
  </si>
  <si>
    <t>Castleton-Hubbardton USD #42</t>
  </si>
  <si>
    <t>U043</t>
  </si>
  <si>
    <t>Lakeview USD #43</t>
  </si>
  <si>
    <t>U044</t>
  </si>
  <si>
    <t>Vergennes UESD #44</t>
  </si>
  <si>
    <t>U045</t>
  </si>
  <si>
    <t>UNION DISTRICT 45</t>
  </si>
  <si>
    <t>U046</t>
  </si>
  <si>
    <t>ESSEX COMMUNITY HIGH SCHOOL</t>
  </si>
  <si>
    <t>U047</t>
  </si>
  <si>
    <t>UNION SCHOOL 47</t>
  </si>
  <si>
    <t>U048</t>
  </si>
  <si>
    <t>Bellows Free Academy (St Albans)</t>
  </si>
  <si>
    <t>U145</t>
  </si>
  <si>
    <t>Dresden School Dist Interstate</t>
  </si>
  <si>
    <t>U197</t>
  </si>
  <si>
    <t>Pittsfield, Stockbridge</t>
  </si>
  <si>
    <t>U301</t>
  </si>
  <si>
    <t>Mountain Towns R.E.D.</t>
  </si>
  <si>
    <t>U401a</t>
  </si>
  <si>
    <t>Mount Mansfield Modified Elem</t>
  </si>
  <si>
    <t>U401b</t>
  </si>
  <si>
    <t>Mount Mansfield Modified Middle/High</t>
  </si>
  <si>
    <t>U050</t>
  </si>
  <si>
    <t>Elmore-Morristown Unified</t>
  </si>
  <si>
    <t>U052</t>
  </si>
  <si>
    <t>Mill River Unified Union</t>
  </si>
  <si>
    <t>U053</t>
  </si>
  <si>
    <t>Otter Valley Unified Union</t>
  </si>
  <si>
    <t>U049</t>
  </si>
  <si>
    <t>Barstow Unified Union</t>
  </si>
  <si>
    <t>M:\Excel\FY2025\FY25 CBG and ExtOrd Calculator V02.xlsx</t>
  </si>
  <si>
    <t xml:space="preserve">S021 &amp; Sheldon issue: </t>
  </si>
  <si>
    <t>For both FY18 and FY19:</t>
  </si>
  <si>
    <t>I had correctly recalculated the MSBG, moving Sheldon from S021 to S020.</t>
  </si>
  <si>
    <t>Data reflect the FY2023 governance structure.</t>
  </si>
  <si>
    <t>I had correctly moved the Sheldon SEER amounts (3202 - earned &amp; paid) to S020.</t>
  </si>
  <si>
    <t>Changes in districts and SUs from FY2018</t>
  </si>
  <si>
    <t>I did not remove the 3202 amounts from S021.</t>
  </si>
  <si>
    <t>and FY2019 were accounted for.</t>
  </si>
  <si>
    <t>COLUMN S</t>
  </si>
  <si>
    <t>COLUMN R</t>
  </si>
  <si>
    <t>COLUMN Q</t>
  </si>
  <si>
    <t>COLUMN P</t>
  </si>
  <si>
    <t>COLUMN T</t>
  </si>
  <si>
    <t>COLUMN U</t>
  </si>
  <si>
    <t>COLUMN V</t>
  </si>
  <si>
    <t>The correction has been included in this file.</t>
  </si>
  <si>
    <t xml:space="preserve">LTM - </t>
  </si>
  <si>
    <t>long-term membership, average of</t>
  </si>
  <si>
    <t>ADM for the most recent three years.</t>
  </si>
  <si>
    <t>FY20, FY21, &amp; FY22</t>
  </si>
  <si>
    <t>FY2024</t>
  </si>
  <si>
    <t>Uniform</t>
  </si>
  <si>
    <t>FY2025</t>
  </si>
  <si>
    <t>LTM SU</t>
  </si>
  <si>
    <t>SU Base amt</t>
  </si>
  <si>
    <t>Base</t>
  </si>
  <si>
    <t>avg FY20-22</t>
  </si>
  <si>
    <t xml:space="preserve"> Census BG</t>
  </si>
  <si>
    <t>Block</t>
  </si>
  <si>
    <t>avg FY21-23</t>
  </si>
  <si>
    <t>S id</t>
  </si>
  <si>
    <t>Payee</t>
  </si>
  <si>
    <t>SU list</t>
  </si>
  <si>
    <t>Numeric</t>
  </si>
  <si>
    <t>1/4 delta</t>
  </si>
  <si>
    <t>S001</t>
  </si>
  <si>
    <t>U061</t>
  </si>
  <si>
    <t>Mt. Abraham USD</t>
  </si>
  <si>
    <t>S002</t>
  </si>
  <si>
    <t>U054</t>
  </si>
  <si>
    <t>Addison Northwest SD</t>
  </si>
  <si>
    <t>S003</t>
  </si>
  <si>
    <t>U055</t>
  </si>
  <si>
    <t>Addison Central SD</t>
  </si>
  <si>
    <t>S004</t>
  </si>
  <si>
    <t>U062</t>
  </si>
  <si>
    <t>Slate Valley UUSD</t>
  </si>
  <si>
    <t>S005</t>
  </si>
  <si>
    <t>Southwest Vermont SU</t>
  </si>
  <si>
    <t>S006</t>
  </si>
  <si>
    <t>Bennington-Rutland SU</t>
  </si>
  <si>
    <t>S007</t>
  </si>
  <si>
    <t>Colchester SD</t>
  </si>
  <si>
    <t>S009</t>
  </si>
  <si>
    <t>Caledonia Central SU</t>
  </si>
  <si>
    <t>S010</t>
  </si>
  <si>
    <t>Milton SD</t>
  </si>
  <si>
    <t>S011</t>
  </si>
  <si>
    <t>St. Johnsbury SD</t>
  </si>
  <si>
    <t>S012</t>
  </si>
  <si>
    <t>U401</t>
  </si>
  <si>
    <t>Mt. Mansfield UUSD</t>
  </si>
  <si>
    <t>S014</t>
  </si>
  <si>
    <t>U056</t>
  </si>
  <si>
    <t>Champlain Valley SD</t>
  </si>
  <si>
    <t>S015</t>
  </si>
  <si>
    <t>Burlington SD</t>
  </si>
  <si>
    <t>S016</t>
  </si>
  <si>
    <t>South Burlington SD</t>
  </si>
  <si>
    <t>S017</t>
  </si>
  <si>
    <t>Winooski SD</t>
  </si>
  <si>
    <t>S019</t>
  </si>
  <si>
    <t>Essex North SU</t>
  </si>
  <si>
    <t>S020</t>
  </si>
  <si>
    <t>Franklin Northeast SU</t>
  </si>
  <si>
    <t>S021</t>
  </si>
  <si>
    <t>U089</t>
  </si>
  <si>
    <t>Missisquoi Valley SD</t>
  </si>
  <si>
    <t>S022</t>
  </si>
  <si>
    <t>Franklin West SU</t>
  </si>
  <si>
    <t>S023</t>
  </si>
  <si>
    <t>U057</t>
  </si>
  <si>
    <t>Maple Run USD</t>
  </si>
  <si>
    <t>S024</t>
  </si>
  <si>
    <t>Grand Isle SU</t>
  </si>
  <si>
    <t>S025</t>
  </si>
  <si>
    <t>Lamoille North SU</t>
  </si>
  <si>
    <t>S026</t>
  </si>
  <si>
    <t>U090</t>
  </si>
  <si>
    <t>Lamoille South UUSD</t>
  </si>
  <si>
    <t>S027</t>
  </si>
  <si>
    <t>Orange East SU</t>
  </si>
  <si>
    <t>S028</t>
  </si>
  <si>
    <t>U059</t>
  </si>
  <si>
    <t>Orange Southwest UUSD</t>
  </si>
  <si>
    <t>S030</t>
  </si>
  <si>
    <t>White River Valley SU</t>
  </si>
  <si>
    <t>S031</t>
  </si>
  <si>
    <t>North Country SU</t>
  </si>
  <si>
    <t>S032</t>
  </si>
  <si>
    <t>U092</t>
  </si>
  <si>
    <t>Washington Central UUSD</t>
  </si>
  <si>
    <t>S033</t>
  </si>
  <si>
    <t>Mill River UUSD</t>
  </si>
  <si>
    <t>S034</t>
  </si>
  <si>
    <t>Orleans Central SU</t>
  </si>
  <si>
    <t>S035</t>
  </si>
  <si>
    <t>Orleans Southwest SU</t>
  </si>
  <si>
    <t>S036</t>
  </si>
  <si>
    <t>Rutland Northeast SU</t>
  </si>
  <si>
    <t>S040</t>
  </si>
  <si>
    <t>Rutland City SD</t>
  </si>
  <si>
    <t>S042</t>
  </si>
  <si>
    <t>U060</t>
  </si>
  <si>
    <t>Harwood UUSD</t>
  </si>
  <si>
    <t>S046</t>
  </si>
  <si>
    <t>Windham Central SU</t>
  </si>
  <si>
    <t>S047</t>
  </si>
  <si>
    <t>Windham Northeast SU</t>
  </si>
  <si>
    <t>S048</t>
  </si>
  <si>
    <t>Windham Southeast SU</t>
  </si>
  <si>
    <t>S049</t>
  </si>
  <si>
    <t>Windham Southwest SU</t>
  </si>
  <si>
    <t>S051</t>
  </si>
  <si>
    <t>Windsor Central SU</t>
  </si>
  <si>
    <t>S052</t>
  </si>
  <si>
    <t>Windsor Southeast SU</t>
  </si>
  <si>
    <t>S054</t>
  </si>
  <si>
    <t>Hartford SD</t>
  </si>
  <si>
    <t>S055</t>
  </si>
  <si>
    <t>Dresden Interstate SD</t>
  </si>
  <si>
    <t>S056</t>
  </si>
  <si>
    <t>Springfield SD</t>
  </si>
  <si>
    <t>S061</t>
  </si>
  <si>
    <t>U097</t>
  </si>
  <si>
    <t>Barre UUSD</t>
  </si>
  <si>
    <t>S063</t>
  </si>
  <si>
    <t>Two Rivers SU</t>
  </si>
  <si>
    <t>S064</t>
  </si>
  <si>
    <t>U146</t>
  </si>
  <si>
    <t>Rivendell Interstate SD</t>
  </si>
  <si>
    <t>S065</t>
  </si>
  <si>
    <t>U051</t>
  </si>
  <si>
    <t>Essex Westford ECUUSD</t>
  </si>
  <si>
    <t>S066</t>
  </si>
  <si>
    <t>Greater Rutland County SU</t>
  </si>
  <si>
    <t>S067</t>
  </si>
  <si>
    <t>U064</t>
  </si>
  <si>
    <t>Kingdom East SD</t>
  </si>
  <si>
    <t>S068</t>
  </si>
  <si>
    <t>Central Vermont SU</t>
  </si>
  <si>
    <t>S069</t>
  </si>
  <si>
    <t>U071</t>
  </si>
  <si>
    <t>Montpelier Roxbury SD</t>
  </si>
  <si>
    <t>S070</t>
  </si>
  <si>
    <t>Lincoln SD</t>
  </si>
  <si>
    <t>Z999</t>
  </si>
  <si>
    <t>Statewide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</si>
</sst>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quot;$&quot;#,##0.00\)"/>
    <numFmt numFmtId="165" formatCode="_(* #,##0.00_);_(* \(#,##0.00\);_(* &quot;-&quot;_);_(@_)"/>
    <numFmt numFmtId="166" formatCode="&quot;$&quot;#,##0.00"/>
    <numFmt numFmtId="167" formatCode="_(* #,##0_);_(* \(#,##0\);_(* &quot;-&quot;??_);_(@_)"/>
    <numFmt numFmtId="168" formatCode="_(* #,##0.00_);[Red]_(* \(#,##0.00\);_(* &quot;-&quot;_);_(@_)"/>
    <numFmt numFmtId="169" formatCode="00"/>
    <numFmt numFmtId="170" formatCode="0#"/>
    <numFmt numFmtId="171" formatCode="mm/dd/yy;@"/>
    <numFmt numFmtId="172" formatCode="0.0"/>
    <numFmt numFmtId="173" formatCode="#,##0.0"/>
    <numFmt numFmtId="174" formatCode="_(&quot;$&quot;* #,##0_);_(&quot;$&quot;* \(#,##0\);_(&quot;$&quot;* &quot;-&quot;??_);_(@_)"/>
    <numFmt numFmtId="175" formatCode="0.0%"/>
  </numFmts>
  <fonts count="58">
    <font>
      <sz val="11"/>
      <color theme="1"/>
      <name val="Calibri"/>
      <family val="2"/>
      <scheme val="minor"/>
    </font>
    <font>
      <sz val="14"/>
      <color indexed="8"/>
      <name val="Times New Roman"/>
      <family val="1"/>
    </font>
    <font>
      <sz val="10"/>
      <name val="Times New Roman"/>
      <family val="1"/>
    </font>
    <font>
      <i/>
      <sz val="10"/>
      <name val="Times New Roman"/>
      <family val="1"/>
    </font>
    <font>
      <sz val="11"/>
      <color indexed="8"/>
      <name val="Times New Roman"/>
      <family val="1"/>
    </font>
    <font>
      <sz val="10"/>
      <name val="Arial"/>
      <family val="2"/>
    </font>
    <font>
      <sz val="10"/>
      <color indexed="8"/>
      <name val="Arial"/>
      <family val="2"/>
    </font>
    <font>
      <sz val="10"/>
      <color theme="1"/>
      <name val="Times New Roman"/>
      <family val="1"/>
    </font>
    <font>
      <sz val="11"/>
      <color theme="1"/>
      <name val="Times New Roman"/>
      <family val="1"/>
    </font>
    <font>
      <sz val="11"/>
      <color theme="1"/>
      <name val="Calibri"/>
      <family val="2"/>
      <scheme val="minor"/>
    </font>
    <font>
      <sz val="11"/>
      <color indexed="8"/>
      <name val="Calibri"/>
      <family val="2"/>
    </font>
    <font>
      <sz val="10"/>
      <color indexed="8"/>
      <name val="Arial"/>
      <family val="2"/>
    </font>
    <font>
      <sz val="8"/>
      <name val="Calibri"/>
      <family val="2"/>
      <scheme val="minor"/>
    </font>
    <font>
      <sz val="9"/>
      <color indexed="81"/>
      <name val="Tahoma"/>
      <family val="2"/>
    </font>
    <font>
      <b/>
      <sz val="9"/>
      <color indexed="81"/>
      <name val="Tahoma"/>
      <family val="2"/>
    </font>
    <font>
      <sz val="10"/>
      <color theme="1"/>
      <name val="Arial"/>
      <family val="2"/>
    </font>
    <font>
      <b/>
      <sz val="10"/>
      <color theme="1"/>
      <name val="Arial"/>
      <family val="2"/>
    </font>
    <font>
      <u/>
      <sz val="10"/>
      <color theme="10"/>
      <name val="Arial"/>
      <family val="2"/>
    </font>
    <font>
      <sz val="9"/>
      <color theme="1"/>
      <name val="Times New Roman"/>
      <family val="1"/>
    </font>
    <font>
      <sz val="9"/>
      <color theme="1"/>
      <name val="Arial"/>
      <family val="2"/>
    </font>
    <font>
      <sz val="12"/>
      <color theme="1"/>
      <name val="Times New Roman"/>
      <family val="1"/>
    </font>
    <font>
      <sz val="12"/>
      <color indexed="8"/>
      <name val="Times New Roman"/>
      <family val="1"/>
    </font>
    <font>
      <sz val="12"/>
      <name val="Times New Roman"/>
      <family val="1"/>
    </font>
    <font>
      <i/>
      <sz val="12"/>
      <name val="Times New Roman"/>
      <family val="1"/>
    </font>
    <font>
      <b/>
      <i/>
      <sz val="12"/>
      <name val="Times New Roman"/>
      <family val="1"/>
    </font>
    <font>
      <sz val="11"/>
      <name val="Times New Roman"/>
      <family val="1"/>
    </font>
    <font>
      <b/>
      <sz val="12"/>
      <color theme="1"/>
      <name val="Arial"/>
      <family val="2"/>
    </font>
    <font>
      <b/>
      <sz val="8"/>
      <color theme="1"/>
      <name val="Arial"/>
      <family val="2"/>
    </font>
    <font>
      <sz val="8"/>
      <color theme="1"/>
      <name val="Arial"/>
      <family val="2"/>
    </font>
    <font>
      <b/>
      <sz val="10"/>
      <color rgb="FF0000CC"/>
      <name val="Arial"/>
      <family val="2"/>
    </font>
    <font>
      <b/>
      <sz val="10"/>
      <name val="Arial"/>
      <family val="2"/>
    </font>
    <font>
      <sz val="10"/>
      <color rgb="FFFF0000"/>
      <name val="Arial"/>
      <family val="2"/>
    </font>
    <font>
      <b/>
      <sz val="10"/>
      <color theme="1"/>
      <name val="Times New Roman"/>
      <family val="1"/>
    </font>
    <font>
      <sz val="8"/>
      <color theme="1"/>
      <name val="Calibri"/>
      <family val="2"/>
      <scheme val="minor"/>
    </font>
    <font>
      <sz val="11"/>
      <color theme="0"/>
      <name val="Times New Roman"/>
      <family val="1"/>
    </font>
    <font>
      <sz val="10"/>
      <name val="HLV"/>
    </font>
    <font>
      <sz val="10"/>
      <color indexed="8"/>
      <name val="Times New Roman"/>
      <family val="1"/>
    </font>
    <font>
      <b/>
      <sz val="14"/>
      <color indexed="8"/>
      <name val="Times New Roman"/>
      <family val="1"/>
    </font>
    <font>
      <b/>
      <sz val="12"/>
      <name val="Times New Roman"/>
      <family val="1"/>
    </font>
    <font>
      <b/>
      <sz val="11"/>
      <color indexed="8"/>
      <name val="Times New Roman"/>
      <family val="1"/>
    </font>
    <font>
      <u/>
      <sz val="11"/>
      <color indexed="8"/>
      <name val="Times New Roman"/>
      <family val="1"/>
    </font>
    <font>
      <b/>
      <i/>
      <sz val="10"/>
      <color indexed="8"/>
      <name val="Times New Roman"/>
      <family val="1"/>
    </font>
    <font>
      <i/>
      <sz val="10"/>
      <name val="HLV"/>
    </font>
    <font>
      <i/>
      <sz val="12"/>
      <color indexed="8"/>
      <name val="Times New Roman"/>
      <family val="1"/>
    </font>
    <font>
      <sz val="10.5"/>
      <color indexed="8"/>
      <name val="Times New Roman"/>
      <family val="1"/>
    </font>
    <font>
      <b/>
      <sz val="10"/>
      <color rgb="FF000000"/>
      <name val="Times New Roman"/>
      <family val="1"/>
    </font>
    <font>
      <b/>
      <sz val="12"/>
      <name val="Arial"/>
      <family val="2"/>
    </font>
    <font>
      <u/>
      <sz val="10"/>
      <name val="Arial"/>
      <family val="2"/>
    </font>
    <font>
      <sz val="8"/>
      <name val="Arial"/>
      <family val="2"/>
    </font>
    <font>
      <sz val="9"/>
      <name val="Arial"/>
      <family val="2"/>
    </font>
    <font>
      <b/>
      <i/>
      <sz val="10"/>
      <name val="Arial"/>
      <family val="2"/>
    </font>
    <font>
      <i/>
      <sz val="9"/>
      <name val="Arial"/>
      <family val="2"/>
    </font>
    <font>
      <b/>
      <sz val="11"/>
      <name val="Arial"/>
      <family val="2"/>
    </font>
    <font>
      <sz val="11"/>
      <name val="Arial"/>
      <family val="2"/>
    </font>
    <font>
      <b/>
      <sz val="11"/>
      <color theme="1"/>
      <name val="Calibri"/>
      <family val="2"/>
      <scheme val="minor"/>
    </font>
    <font>
      <b/>
      <sz val="10"/>
      <name val="Times New Roman"/>
      <family val="1"/>
    </font>
    <font>
      <b/>
      <sz val="12"/>
      <color theme="1"/>
      <name val="Times New Roman"/>
      <family val="1"/>
    </font>
    <font>
      <b/>
      <sz val="13"/>
      <color indexed="8"/>
      <name val="Times New Roman"/>
      <family val="1"/>
    </font>
  </fonts>
  <fills count="17">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indexed="22"/>
        <bgColor indexed="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00CCFF"/>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bottom style="thin">
        <color indexed="22"/>
      </bottom>
      <diagonal/>
    </border>
    <border>
      <left/>
      <right/>
      <top/>
      <bottom style="hair">
        <color auto="1"/>
      </bottom>
      <diagonal/>
    </border>
    <border>
      <left style="medium">
        <color indexed="64"/>
      </left>
      <right style="medium">
        <color indexed="64"/>
      </right>
      <top/>
      <bottom style="hair">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style="thin">
        <color indexed="8"/>
      </top>
      <bottom/>
      <diagonal/>
    </border>
    <border>
      <left style="thin">
        <color indexed="64"/>
      </left>
      <right/>
      <top style="double">
        <color indexed="64"/>
      </top>
      <bottom/>
      <diagonal/>
    </border>
    <border>
      <left/>
      <right/>
      <top style="double">
        <color indexed="8"/>
      </top>
      <bottom/>
      <diagonal/>
    </border>
    <border>
      <left/>
      <right style="thin">
        <color indexed="64"/>
      </right>
      <top style="double">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8"/>
      </bottom>
      <diagonal/>
    </border>
    <border>
      <left/>
      <right/>
      <top style="double">
        <color indexed="8"/>
      </top>
      <bottom style="thin">
        <color indexed="8"/>
      </bottom>
      <diagonal/>
    </border>
    <border>
      <left/>
      <right/>
      <top style="thin">
        <color auto="1"/>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18">
    <xf numFmtId="0" fontId="0" fillId="0" borderId="0"/>
    <xf numFmtId="0" fontId="5" fillId="0" borderId="0"/>
    <xf numFmtId="0" fontId="6" fillId="0" borderId="0"/>
    <xf numFmtId="0" fontId="6" fillId="0" borderId="0"/>
    <xf numFmtId="0" fontId="6" fillId="0" borderId="0"/>
    <xf numFmtId="44" fontId="9" fillId="0" borderId="0" applyFont="0" applyFill="0" applyBorder="0" applyAlignment="0" applyProtection="0"/>
    <xf numFmtId="0" fontId="11" fillId="0" borderId="0"/>
    <xf numFmtId="0" fontId="6" fillId="0" borderId="0"/>
    <xf numFmtId="0" fontId="6"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0" fontId="17"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35" fillId="0" borderId="0"/>
    <xf numFmtId="0" fontId="9" fillId="0" borderId="0"/>
    <xf numFmtId="0" fontId="9" fillId="0" borderId="0"/>
  </cellStyleXfs>
  <cellXfs count="456">
    <xf numFmtId="0" fontId="0" fillId="0" borderId="0" xfId="0"/>
    <xf numFmtId="0" fontId="8" fillId="0" borderId="0" xfId="0" applyFont="1" applyAlignment="1">
      <alignment vertical="center"/>
    </xf>
    <xf numFmtId="0" fontId="8" fillId="0" borderId="0" xfId="0" applyFont="1" applyAlignment="1">
      <alignment vertical="center" wrapText="1"/>
    </xf>
    <xf numFmtId="0" fontId="8" fillId="0" borderId="0" xfId="0" applyFont="1"/>
    <xf numFmtId="0" fontId="7" fillId="0" borderId="0" xfId="0" applyFont="1" applyAlignment="1">
      <alignment vertical="center"/>
    </xf>
    <xf numFmtId="0" fontId="10" fillId="0" borderId="3" xfId="6" applyFont="1" applyBorder="1" applyAlignment="1">
      <alignment wrapText="1"/>
    </xf>
    <xf numFmtId="0" fontId="10" fillId="0" borderId="3" xfId="6" applyFont="1" applyBorder="1" applyAlignment="1">
      <alignment horizontal="right" wrapText="1"/>
    </xf>
    <xf numFmtId="0" fontId="11" fillId="0" borderId="0" xfId="6"/>
    <xf numFmtId="0" fontId="16" fillId="0" borderId="0" xfId="9" applyFont="1" applyAlignment="1">
      <alignment horizontal="center"/>
    </xf>
    <xf numFmtId="44" fontId="0" fillId="0" borderId="0" xfId="0" applyNumberFormat="1"/>
    <xf numFmtId="44" fontId="8" fillId="0" borderId="2" xfId="5" applyFont="1" applyBorder="1" applyAlignment="1"/>
    <xf numFmtId="0" fontId="8" fillId="10" borderId="0" xfId="0" applyFont="1" applyFill="1" applyAlignment="1">
      <alignment vertical="center"/>
    </xf>
    <xf numFmtId="0" fontId="10" fillId="0" borderId="9" xfId="6" applyFont="1" applyBorder="1" applyAlignment="1">
      <alignment wrapText="1"/>
    </xf>
    <xf numFmtId="0" fontId="10" fillId="0" borderId="9" xfId="6" applyFont="1" applyBorder="1" applyAlignment="1">
      <alignment horizontal="right" wrapText="1"/>
    </xf>
    <xf numFmtId="43" fontId="4" fillId="0" borderId="2" xfId="13" applyFont="1" applyBorder="1" applyAlignment="1">
      <alignment wrapText="1"/>
    </xf>
    <xf numFmtId="0" fontId="4" fillId="0" borderId="2" xfId="7" applyFont="1" applyBorder="1" applyAlignment="1">
      <alignment wrapText="1"/>
    </xf>
    <xf numFmtId="44" fontId="4" fillId="0" borderId="2" xfId="5" applyFont="1" applyBorder="1" applyAlignment="1">
      <alignment horizontal="right" wrapText="1"/>
    </xf>
    <xf numFmtId="44" fontId="4" fillId="4" borderId="2" xfId="5" applyFont="1" applyFill="1" applyBorder="1" applyAlignment="1">
      <alignment horizontal="right" wrapText="1"/>
    </xf>
    <xf numFmtId="0" fontId="4" fillId="0" borderId="2" xfId="6" applyFont="1" applyBorder="1" applyAlignment="1">
      <alignment wrapText="1"/>
    </xf>
    <xf numFmtId="0" fontId="4" fillId="0" borderId="2" xfId="6" applyFont="1" applyBorder="1" applyAlignment="1">
      <alignment horizontal="right" wrapText="1"/>
    </xf>
    <xf numFmtId="44" fontId="4" fillId="0" borderId="2" xfId="6" applyNumberFormat="1" applyFont="1" applyBorder="1" applyAlignment="1">
      <alignment horizontal="right" wrapText="1"/>
    </xf>
    <xf numFmtId="44" fontId="4" fillId="10" borderId="2" xfId="6" applyNumberFormat="1" applyFont="1" applyFill="1" applyBorder="1" applyAlignment="1">
      <alignment horizontal="right" wrapText="1"/>
    </xf>
    <xf numFmtId="0" fontId="8" fillId="11" borderId="2" xfId="0" applyFont="1" applyFill="1" applyBorder="1"/>
    <xf numFmtId="44" fontId="8" fillId="0" borderId="2" xfId="0" applyNumberFormat="1" applyFont="1" applyBorder="1" applyAlignment="1">
      <alignment wrapText="1"/>
    </xf>
    <xf numFmtId="0" fontId="20" fillId="7" borderId="2" xfId="0" applyFont="1" applyFill="1" applyBorder="1" applyAlignment="1">
      <alignment vertical="center" wrapText="1"/>
    </xf>
    <xf numFmtId="0" fontId="21" fillId="7" borderId="2" xfId="0" applyFont="1" applyFill="1" applyBorder="1" applyAlignment="1">
      <alignment horizontal="center" vertical="center" wrapText="1"/>
    </xf>
    <xf numFmtId="0" fontId="20" fillId="4" borderId="2" xfId="0" applyFont="1" applyFill="1" applyBorder="1" applyAlignment="1">
      <alignment vertical="center" wrapText="1"/>
    </xf>
    <xf numFmtId="0" fontId="21" fillId="10" borderId="2" xfId="0" applyFont="1" applyFill="1" applyBorder="1" applyAlignment="1">
      <alignment horizontal="center" vertical="center" wrapText="1"/>
    </xf>
    <xf numFmtId="0" fontId="20" fillId="8" borderId="2" xfId="0" applyFont="1" applyFill="1" applyBorder="1" applyAlignment="1">
      <alignment vertical="center" wrapText="1"/>
    </xf>
    <xf numFmtId="0" fontId="20" fillId="9" borderId="2" xfId="0" applyFont="1" applyFill="1" applyBorder="1" applyAlignment="1">
      <alignment vertical="center" wrapText="1"/>
    </xf>
    <xf numFmtId="0" fontId="20" fillId="11" borderId="2" xfId="0" applyFont="1" applyFill="1" applyBorder="1" applyAlignment="1">
      <alignment vertical="center" wrapText="1"/>
    </xf>
    <xf numFmtId="16" fontId="20" fillId="11" borderId="2" xfId="0" applyNumberFormat="1" applyFont="1" applyFill="1" applyBorder="1" applyAlignment="1">
      <alignment vertical="center" wrapText="1"/>
    </xf>
    <xf numFmtId="0" fontId="22" fillId="5" borderId="2" xfId="0" applyFont="1" applyFill="1" applyBorder="1" applyAlignment="1">
      <alignment vertical="center" wrapText="1"/>
    </xf>
    <xf numFmtId="44" fontId="8" fillId="0" borderId="2" xfId="5" applyFont="1" applyBorder="1" applyAlignment="1">
      <alignment wrapText="1"/>
    </xf>
    <xf numFmtId="44" fontId="8" fillId="4" borderId="2" xfId="5" applyFont="1" applyFill="1" applyBorder="1" applyAlignment="1">
      <alignment wrapText="1"/>
    </xf>
    <xf numFmtId="44" fontId="8" fillId="0" borderId="2" xfId="0" applyNumberFormat="1" applyFont="1" applyBorder="1"/>
    <xf numFmtId="44" fontId="8" fillId="4" borderId="2" xfId="0" applyNumberFormat="1" applyFont="1" applyFill="1" applyBorder="1" applyAlignment="1">
      <alignment wrapText="1"/>
    </xf>
    <xf numFmtId="44" fontId="8" fillId="10" borderId="2" xfId="0" applyNumberFormat="1" applyFont="1" applyFill="1" applyBorder="1" applyAlignment="1">
      <alignment wrapText="1"/>
    </xf>
    <xf numFmtId="9" fontId="8" fillId="5" borderId="2" xfId="14" applyFont="1" applyFill="1" applyBorder="1" applyAlignment="1">
      <alignment wrapText="1"/>
    </xf>
    <xf numFmtId="44" fontId="8" fillId="8" borderId="2" xfId="0" applyNumberFormat="1" applyFont="1" applyFill="1" applyBorder="1" applyAlignment="1">
      <alignment wrapText="1"/>
    </xf>
    <xf numFmtId="44" fontId="8" fillId="9" borderId="2" xfId="0" applyNumberFormat="1" applyFont="1" applyFill="1" applyBorder="1" applyAlignment="1">
      <alignment wrapText="1"/>
    </xf>
    <xf numFmtId="165" fontId="8" fillId="7" borderId="2" xfId="9" applyNumberFormat="1" applyFont="1" applyFill="1" applyBorder="1"/>
    <xf numFmtId="0" fontId="8" fillId="11" borderId="2" xfId="0" applyFont="1" applyFill="1" applyBorder="1" applyAlignment="1">
      <alignment wrapText="1"/>
    </xf>
    <xf numFmtId="0" fontId="8" fillId="0" borderId="2" xfId="0" applyFont="1" applyBorder="1"/>
    <xf numFmtId="44" fontId="8" fillId="4" borderId="2" xfId="0" applyNumberFormat="1" applyFont="1" applyFill="1" applyBorder="1"/>
    <xf numFmtId="0" fontId="8" fillId="0" borderId="0" xfId="0" applyFont="1" applyAlignment="1">
      <alignment wrapText="1"/>
    </xf>
    <xf numFmtId="0" fontId="4" fillId="6" borderId="1" xfId="4" applyFont="1" applyFill="1" applyBorder="1" applyAlignment="1">
      <alignment horizontal="center" wrapText="1"/>
    </xf>
    <xf numFmtId="0" fontId="4" fillId="0" borderId="1" xfId="4" quotePrefix="1" applyFont="1" applyBorder="1" applyAlignment="1">
      <alignment horizontal="center" wrapText="1"/>
    </xf>
    <xf numFmtId="0" fontId="4" fillId="0" borderId="1" xfId="4" applyFont="1" applyBorder="1" applyAlignment="1">
      <alignment horizontal="center" wrapText="1"/>
    </xf>
    <xf numFmtId="0" fontId="4" fillId="6" borderId="2" xfId="2" applyFont="1" applyFill="1" applyBorder="1" applyAlignment="1">
      <alignment horizontal="center"/>
    </xf>
    <xf numFmtId="0" fontId="4" fillId="0" borderId="2" xfId="2" applyFont="1" applyBorder="1" applyAlignment="1">
      <alignment wrapText="1"/>
    </xf>
    <xf numFmtId="0" fontId="4" fillId="6" borderId="2" xfId="3" applyFont="1" applyFill="1" applyBorder="1" applyAlignment="1">
      <alignment horizontal="center"/>
    </xf>
    <xf numFmtId="0" fontId="4" fillId="0" borderId="2" xfId="3" applyFont="1" applyBorder="1" applyAlignment="1">
      <alignment wrapText="1"/>
    </xf>
    <xf numFmtId="164" fontId="4" fillId="0" borderId="2" xfId="3" applyNumberFormat="1" applyFont="1" applyBorder="1" applyAlignment="1">
      <alignment horizontal="right" wrapText="1"/>
    </xf>
    <xf numFmtId="0" fontId="0" fillId="12" borderId="0" xfId="0" applyFill="1"/>
    <xf numFmtId="0" fontId="16" fillId="0" borderId="0" xfId="0" applyFont="1" applyAlignment="1">
      <alignment horizontal="right"/>
    </xf>
    <xf numFmtId="0" fontId="16" fillId="0" borderId="0" xfId="0" applyFont="1"/>
    <xf numFmtId="0" fontId="0" fillId="0" borderId="0" xfId="0" applyAlignment="1">
      <alignment horizontal="left" indent="1"/>
    </xf>
    <xf numFmtId="0" fontId="16" fillId="0" borderId="0" xfId="0" applyFont="1" applyAlignment="1">
      <alignment horizontal="left" indent="1"/>
    </xf>
    <xf numFmtId="0" fontId="26" fillId="0" borderId="0" xfId="0" applyFont="1" applyAlignment="1">
      <alignment horizontal="center"/>
    </xf>
    <xf numFmtId="0" fontId="16" fillId="0" borderId="0" xfId="0" applyFont="1" applyAlignment="1">
      <alignment horizontal="center"/>
    </xf>
    <xf numFmtId="0" fontId="16" fillId="0" borderId="4" xfId="0" applyFont="1" applyBorder="1" applyAlignment="1">
      <alignment horizontal="center"/>
    </xf>
    <xf numFmtId="0" fontId="16" fillId="0" borderId="5" xfId="0" applyFont="1" applyBorder="1" applyAlignment="1">
      <alignment horizontal="center"/>
    </xf>
    <xf numFmtId="0" fontId="27" fillId="0" borderId="0" xfId="0" applyFont="1" applyAlignment="1">
      <alignment horizontal="center"/>
    </xf>
    <xf numFmtId="41" fontId="29" fillId="2" borderId="2" xfId="0" applyNumberFormat="1" applyFont="1" applyFill="1" applyBorder="1"/>
    <xf numFmtId="0" fontId="30" fillId="0" borderId="0" xfId="0" applyFont="1" applyAlignment="1">
      <alignment horizontal="center"/>
    </xf>
    <xf numFmtId="0" fontId="30" fillId="12" borderId="0" xfId="0" applyFont="1" applyFill="1" applyAlignment="1">
      <alignment horizontal="center"/>
    </xf>
    <xf numFmtId="165" fontId="0" fillId="0" borderId="0" xfId="0" applyNumberFormat="1"/>
    <xf numFmtId="165" fontId="0" fillId="0" borderId="5" xfId="0" applyNumberFormat="1" applyBorder="1"/>
    <xf numFmtId="0" fontId="0" fillId="12" borderId="5" xfId="0" applyFill="1" applyBorder="1"/>
    <xf numFmtId="168" fontId="0" fillId="0" borderId="0" xfId="0" applyNumberFormat="1"/>
    <xf numFmtId="169" fontId="0" fillId="0" borderId="0" xfId="0" applyNumberFormat="1" applyAlignment="1">
      <alignment horizontal="center"/>
    </xf>
    <xf numFmtId="169" fontId="31" fillId="0" borderId="0" xfId="0" applyNumberFormat="1" applyFont="1" applyAlignment="1">
      <alignment horizontal="center"/>
    </xf>
    <xf numFmtId="170" fontId="5" fillId="0" borderId="0" xfId="0" applyNumberFormat="1" applyFont="1"/>
    <xf numFmtId="170" fontId="5" fillId="12" borderId="0" xfId="0" applyNumberFormat="1" applyFont="1" applyFill="1"/>
    <xf numFmtId="169" fontId="0" fillId="0" borderId="10" xfId="0" applyNumberFormat="1" applyBorder="1" applyAlignment="1">
      <alignment horizontal="center"/>
    </xf>
    <xf numFmtId="169" fontId="31" fillId="0" borderId="10" xfId="0" applyNumberFormat="1" applyFont="1" applyBorder="1" applyAlignment="1">
      <alignment horizontal="center"/>
    </xf>
    <xf numFmtId="170" fontId="5" fillId="0" borderId="10" xfId="0" applyNumberFormat="1" applyFont="1" applyBorder="1"/>
    <xf numFmtId="0" fontId="5" fillId="0" borderId="10" xfId="0" applyFont="1" applyBorder="1"/>
    <xf numFmtId="0" fontId="5" fillId="12" borderId="0" xfId="0" applyFont="1" applyFill="1"/>
    <xf numFmtId="0" fontId="5" fillId="0" borderId="0" xfId="0" applyFont="1"/>
    <xf numFmtId="167" fontId="8" fillId="0" borderId="8" xfId="13" applyNumberFormat="1" applyFont="1" applyFill="1" applyBorder="1" applyAlignment="1">
      <alignment vertical="center"/>
    </xf>
    <xf numFmtId="43" fontId="8" fillId="0" borderId="8" xfId="13" applyFont="1" applyFill="1" applyBorder="1" applyAlignment="1">
      <alignment vertical="center"/>
    </xf>
    <xf numFmtId="44" fontId="0" fillId="0" borderId="5" xfId="0" applyNumberFormat="1" applyBorder="1"/>
    <xf numFmtId="44" fontId="0" fillId="0" borderId="10" xfId="0" applyNumberFormat="1" applyBorder="1"/>
    <xf numFmtId="44" fontId="0" fillId="0" borderId="11" xfId="0" applyNumberFormat="1" applyBorder="1"/>
    <xf numFmtId="44" fontId="0" fillId="12" borderId="0" xfId="0" applyNumberFormat="1" applyFill="1"/>
    <xf numFmtId="44" fontId="0" fillId="12" borderId="12" xfId="0" applyNumberFormat="1" applyFill="1" applyBorder="1"/>
    <xf numFmtId="0" fontId="0" fillId="8" borderId="0" xfId="0" applyFill="1"/>
    <xf numFmtId="0" fontId="0" fillId="5" borderId="0" xfId="0" applyFill="1"/>
    <xf numFmtId="0" fontId="20" fillId="0" borderId="0" xfId="0" applyFont="1" applyAlignment="1" applyProtection="1">
      <alignment vertical="center"/>
      <protection locked="0"/>
    </xf>
    <xf numFmtId="0" fontId="20" fillId="0" borderId="0" xfId="0" applyFont="1" applyProtection="1">
      <protection locked="0"/>
    </xf>
    <xf numFmtId="0" fontId="21" fillId="7" borderId="2" xfId="0" applyFont="1" applyFill="1" applyBorder="1" applyAlignment="1" applyProtection="1">
      <alignment horizontal="center" vertical="center"/>
      <protection locked="0"/>
    </xf>
    <xf numFmtId="14" fontId="21" fillId="7" borderId="2" xfId="0" applyNumberFormat="1" applyFont="1" applyFill="1" applyBorder="1" applyAlignment="1" applyProtection="1">
      <alignment horizontal="center" vertical="center" wrapText="1"/>
      <protection locked="0"/>
    </xf>
    <xf numFmtId="0" fontId="4" fillId="0" borderId="2" xfId="8" applyFont="1" applyBorder="1" applyAlignment="1" applyProtection="1">
      <alignment vertical="center"/>
      <protection locked="0"/>
    </xf>
    <xf numFmtId="43" fontId="4" fillId="0" borderId="2" xfId="13" applyFont="1" applyBorder="1" applyAlignment="1" applyProtection="1">
      <alignment horizontal="right" vertical="center"/>
      <protection locked="0"/>
    </xf>
    <xf numFmtId="14" fontId="4" fillId="0" borderId="2" xfId="8" applyNumberFormat="1" applyFont="1" applyBorder="1" applyAlignment="1" applyProtection="1">
      <alignment horizontal="right" vertical="center"/>
      <protection locked="0"/>
    </xf>
    <xf numFmtId="166" fontId="4" fillId="0" borderId="2" xfId="5" applyNumberFormat="1" applyFont="1" applyBorder="1" applyAlignment="1" applyProtection="1">
      <alignment horizontal="right" vertical="center"/>
      <protection locked="0"/>
    </xf>
    <xf numFmtId="166" fontId="8" fillId="0" borderId="2" xfId="5" applyNumberFormat="1" applyFont="1" applyBorder="1" applyAlignment="1" applyProtection="1">
      <alignment vertical="center"/>
      <protection locked="0"/>
    </xf>
    <xf numFmtId="166" fontId="8" fillId="0" borderId="2" xfId="0" applyNumberFormat="1" applyFont="1" applyBorder="1" applyAlignment="1" applyProtection="1">
      <alignment vertical="center"/>
      <protection locked="0"/>
    </xf>
    <xf numFmtId="166" fontId="4" fillId="0" borderId="2" xfId="8" applyNumberFormat="1" applyFont="1" applyBorder="1" applyAlignment="1" applyProtection="1">
      <alignment horizontal="right" vertical="center"/>
      <protection locked="0"/>
    </xf>
    <xf numFmtId="49" fontId="4" fillId="3" borderId="2" xfId="0" applyNumberFormat="1" applyFont="1" applyFill="1" applyBorder="1" applyAlignment="1" applyProtection="1">
      <alignment vertical="center"/>
      <protection locked="0"/>
    </xf>
    <xf numFmtId="49" fontId="4" fillId="3" borderId="2" xfId="0" applyNumberFormat="1" applyFont="1" applyFill="1" applyBorder="1" applyAlignment="1" applyProtection="1">
      <alignment horizontal="left" vertical="center"/>
      <protection locked="0"/>
    </xf>
    <xf numFmtId="14" fontId="4" fillId="3" borderId="2" xfId="0" applyNumberFormat="1" applyFont="1" applyFill="1" applyBorder="1" applyAlignment="1" applyProtection="1">
      <alignment horizontal="left" vertical="center"/>
      <protection locked="0"/>
    </xf>
    <xf numFmtId="166" fontId="4" fillId="3" borderId="2" xfId="5" applyNumberFormat="1" applyFont="1" applyFill="1" applyBorder="1" applyAlignment="1" applyProtection="1">
      <alignment horizontal="left" vertical="center"/>
      <protection locked="0"/>
    </xf>
    <xf numFmtId="166" fontId="4" fillId="3" borderId="2" xfId="0" applyNumberFormat="1" applyFont="1" applyFill="1" applyBorder="1" applyAlignment="1" applyProtection="1">
      <alignment horizontal="left" vertical="center"/>
      <protection locked="0"/>
    </xf>
    <xf numFmtId="0" fontId="8" fillId="0" borderId="0" xfId="0" applyFont="1" applyAlignment="1" applyProtection="1">
      <alignment vertical="center"/>
      <protection locked="0"/>
    </xf>
    <xf numFmtId="14" fontId="8" fillId="0" borderId="0" xfId="0" applyNumberFormat="1" applyFont="1" applyAlignment="1" applyProtection="1">
      <alignment vertical="center"/>
      <protection locked="0"/>
    </xf>
    <xf numFmtId="14" fontId="20" fillId="0" borderId="0" xfId="0" applyNumberFormat="1" applyFont="1" applyAlignment="1" applyProtection="1">
      <alignment vertical="center"/>
      <protection locked="0"/>
    </xf>
    <xf numFmtId="0" fontId="21" fillId="7" borderId="2" xfId="0" applyFont="1" applyFill="1" applyBorder="1" applyAlignment="1" applyProtection="1">
      <alignment horizontal="center" vertical="center" wrapText="1"/>
      <protection locked="0"/>
    </xf>
    <xf numFmtId="14" fontId="21" fillId="0" borderId="0" xfId="0" applyNumberFormat="1" applyFont="1" applyAlignment="1" applyProtection="1">
      <alignment horizontal="left" vertical="center"/>
      <protection locked="0"/>
    </xf>
    <xf numFmtId="14" fontId="22" fillId="0" borderId="0" xfId="0" applyNumberFormat="1" applyFont="1" applyAlignment="1" applyProtection="1">
      <alignment horizontal="center" vertical="center"/>
      <protection locked="0"/>
    </xf>
    <xf numFmtId="14" fontId="23" fillId="0" borderId="0" xfId="0" applyNumberFormat="1" applyFont="1" applyAlignment="1" applyProtection="1">
      <alignment vertical="center"/>
      <protection locked="0"/>
    </xf>
    <xf numFmtId="14" fontId="22" fillId="0" borderId="0" xfId="0" applyNumberFormat="1" applyFont="1" applyAlignment="1" applyProtection="1">
      <alignment vertical="center"/>
      <protection locked="0"/>
    </xf>
    <xf numFmtId="14" fontId="22" fillId="0" borderId="0" xfId="0" applyNumberFormat="1" applyFont="1" applyAlignment="1" applyProtection="1">
      <alignment horizontal="left" vertical="center"/>
      <protection locked="0"/>
    </xf>
    <xf numFmtId="14" fontId="2" fillId="0" borderId="0" xfId="0" applyNumberFormat="1" applyFont="1" applyAlignment="1" applyProtection="1">
      <alignment horizontal="center" vertical="center"/>
      <protection locked="0"/>
    </xf>
    <xf numFmtId="0" fontId="24" fillId="0" borderId="0" xfId="0" applyFont="1" applyAlignment="1" applyProtection="1">
      <alignment vertical="center" wrapText="1"/>
      <protection locked="0"/>
    </xf>
    <xf numFmtId="14" fontId="20" fillId="0" borderId="0" xfId="0" applyNumberFormat="1" applyFont="1" applyAlignment="1" applyProtection="1">
      <alignment vertical="center" wrapText="1"/>
      <protection locked="0"/>
    </xf>
    <xf numFmtId="0" fontId="20" fillId="0" borderId="0" xfId="0" applyFont="1" applyAlignment="1" applyProtection="1">
      <alignment vertical="center" wrapText="1"/>
      <protection locked="0"/>
    </xf>
    <xf numFmtId="0" fontId="21" fillId="0" borderId="0" xfId="0" applyFont="1" applyAlignment="1" applyProtection="1">
      <alignment horizontal="left" vertical="center"/>
      <protection locked="0"/>
    </xf>
    <xf numFmtId="0" fontId="1" fillId="0" borderId="0" xfId="0" applyFont="1" applyAlignment="1">
      <alignment horizontal="left" vertical="center"/>
    </xf>
    <xf numFmtId="0" fontId="20" fillId="0" borderId="13" xfId="0" applyFont="1" applyBorder="1" applyAlignment="1" applyProtection="1">
      <alignment vertical="center"/>
      <protection locked="0"/>
    </xf>
    <xf numFmtId="0" fontId="20" fillId="0" borderId="14" xfId="0" applyFont="1" applyBorder="1" applyProtection="1">
      <protection locked="0"/>
    </xf>
    <xf numFmtId="0" fontId="22" fillId="0" borderId="15" xfId="0" applyFont="1" applyBorder="1" applyAlignment="1" applyProtection="1">
      <alignment horizontal="right" vertical="center"/>
      <protection locked="0"/>
    </xf>
    <xf numFmtId="44" fontId="20" fillId="0" borderId="16" xfId="5" applyFont="1" applyFill="1" applyBorder="1" applyAlignment="1" applyProtection="1">
      <protection locked="0"/>
    </xf>
    <xf numFmtId="0" fontId="2" fillId="0" borderId="0" xfId="0" applyFont="1"/>
    <xf numFmtId="0" fontId="18" fillId="0" borderId="0" xfId="0" applyFont="1" applyAlignment="1">
      <alignment vertical="center"/>
    </xf>
    <xf numFmtId="0" fontId="19" fillId="0" borderId="4" xfId="9" applyFont="1" applyBorder="1" applyAlignment="1">
      <alignment horizontal="center"/>
    </xf>
    <xf numFmtId="0" fontId="2" fillId="0" borderId="0" xfId="0" applyFont="1" applyAlignment="1">
      <alignment vertical="center"/>
    </xf>
    <xf numFmtId="0" fontId="3" fillId="0" borderId="0" xfId="0" applyFont="1" applyAlignment="1" applyProtection="1">
      <alignment vertical="center"/>
      <protection locked="0"/>
    </xf>
    <xf numFmtId="0" fontId="16" fillId="0" borderId="5" xfId="9" applyFont="1" applyBorder="1" applyAlignment="1">
      <alignment horizontal="center"/>
    </xf>
    <xf numFmtId="0" fontId="2" fillId="0" borderId="0" xfId="0" applyFont="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2" fillId="0" borderId="19" xfId="0" applyFont="1" applyBorder="1" applyAlignment="1">
      <alignment vertical="center"/>
    </xf>
    <xf numFmtId="0" fontId="2" fillId="0" borderId="20" xfId="0" applyFont="1" applyBorder="1" applyAlignment="1">
      <alignment vertical="center"/>
    </xf>
    <xf numFmtId="0" fontId="32" fillId="0" borderId="19" xfId="0" applyFont="1" applyBorder="1" applyAlignment="1">
      <alignment vertical="center"/>
    </xf>
    <xf numFmtId="0" fontId="32" fillId="0" borderId="20" xfId="0" applyFont="1" applyBorder="1" applyAlignment="1">
      <alignment vertical="center"/>
    </xf>
    <xf numFmtId="0" fontId="21" fillId="7" borderId="21" xfId="0" applyFont="1" applyFill="1" applyBorder="1" applyAlignment="1">
      <alignment horizontal="center" vertical="center" wrapText="1"/>
    </xf>
    <xf numFmtId="0" fontId="21" fillId="7" borderId="22" xfId="0" applyFont="1" applyFill="1" applyBorder="1" applyAlignment="1">
      <alignment horizontal="center" vertical="center" wrapText="1"/>
    </xf>
    <xf numFmtId="43" fontId="8" fillId="0" borderId="21" xfId="13" applyFont="1" applyBorder="1" applyAlignment="1"/>
    <xf numFmtId="43" fontId="8" fillId="0" borderId="22" xfId="13" applyFont="1" applyBorder="1" applyAlignment="1"/>
    <xf numFmtId="43" fontId="8" fillId="0" borderId="15" xfId="13" applyFont="1" applyBorder="1" applyAlignment="1"/>
    <xf numFmtId="43" fontId="8" fillId="0" borderId="16" xfId="13" applyFont="1" applyBorder="1" applyAlignment="1"/>
    <xf numFmtId="0" fontId="20" fillId="7" borderId="2" xfId="0" applyFont="1" applyFill="1" applyBorder="1" applyAlignment="1" applyProtection="1">
      <alignment horizontal="center" vertical="center" wrapText="1"/>
      <protection locked="0"/>
    </xf>
    <xf numFmtId="0" fontId="34" fillId="0" borderId="0" xfId="0" applyFont="1" applyAlignment="1">
      <alignment vertical="center"/>
    </xf>
    <xf numFmtId="0" fontId="34" fillId="0" borderId="0" xfId="0" applyFont="1" applyAlignment="1">
      <alignment horizontal="right" vertical="center"/>
    </xf>
    <xf numFmtId="0" fontId="21" fillId="3" borderId="0" xfId="15" applyFont="1" applyFill="1" applyAlignment="1">
      <alignment horizontal="centerContinuous" vertical="center"/>
    </xf>
    <xf numFmtId="0" fontId="35" fillId="3" borderId="0" xfId="15" applyFill="1" applyAlignment="1">
      <alignment vertical="center"/>
    </xf>
    <xf numFmtId="0" fontId="38" fillId="3" borderId="0" xfId="15" applyFont="1" applyFill="1" applyAlignment="1">
      <alignment horizontal="centerContinuous" vertical="center"/>
    </xf>
    <xf numFmtId="0" fontId="1" fillId="3" borderId="0" xfId="15" applyFont="1" applyFill="1" applyAlignment="1">
      <alignment horizontal="centerContinuous" vertical="center"/>
    </xf>
    <xf numFmtId="0" fontId="21" fillId="3" borderId="17" xfId="15" applyFont="1" applyFill="1" applyBorder="1" applyAlignment="1">
      <alignment vertical="center"/>
    </xf>
    <xf numFmtId="0" fontId="21" fillId="3" borderId="27" xfId="15" applyFont="1" applyFill="1" applyBorder="1" applyAlignment="1">
      <alignment vertical="center"/>
    </xf>
    <xf numFmtId="49" fontId="44" fillId="3" borderId="17" xfId="15" applyNumberFormat="1" applyFont="1" applyFill="1" applyBorder="1" applyAlignment="1">
      <alignment vertical="center"/>
    </xf>
    <xf numFmtId="0" fontId="35" fillId="3" borderId="28" xfId="15" applyFill="1" applyBorder="1" applyAlignment="1">
      <alignment vertical="center"/>
    </xf>
    <xf numFmtId="0" fontId="36" fillId="3" borderId="29" xfId="15" applyFont="1" applyFill="1" applyBorder="1" applyAlignment="1">
      <alignment vertical="center"/>
    </xf>
    <xf numFmtId="0" fontId="35" fillId="3" borderId="30" xfId="15" applyFill="1" applyBorder="1" applyAlignment="1">
      <alignment vertical="center"/>
    </xf>
    <xf numFmtId="49" fontId="40" fillId="3" borderId="0" xfId="15" applyNumberFormat="1" applyFont="1" applyFill="1" applyAlignment="1">
      <alignment vertical="center"/>
    </xf>
    <xf numFmtId="0" fontId="4" fillId="3" borderId="31" xfId="15" applyFont="1" applyFill="1" applyBorder="1" applyAlignment="1">
      <alignment vertical="center"/>
    </xf>
    <xf numFmtId="0" fontId="4" fillId="3" borderId="0" xfId="15" applyFont="1" applyFill="1" applyAlignment="1">
      <alignment vertical="center"/>
    </xf>
    <xf numFmtId="0" fontId="25" fillId="3" borderId="0" xfId="15" applyFont="1" applyFill="1" applyAlignment="1">
      <alignment vertical="center"/>
    </xf>
    <xf numFmtId="49" fontId="4" fillId="3" borderId="0" xfId="15" applyNumberFormat="1" applyFont="1" applyFill="1" applyAlignment="1">
      <alignment vertical="center"/>
    </xf>
    <xf numFmtId="0" fontId="39" fillId="3" borderId="0" xfId="15" applyFont="1" applyFill="1" applyAlignment="1">
      <alignment vertical="center"/>
    </xf>
    <xf numFmtId="0" fontId="35" fillId="3" borderId="31" xfId="15" applyFill="1" applyBorder="1" applyAlignment="1">
      <alignment vertical="center"/>
    </xf>
    <xf numFmtId="0" fontId="4" fillId="3" borderId="0" xfId="15" applyFont="1" applyFill="1" applyAlignment="1">
      <alignment horizontal="right" vertical="center"/>
    </xf>
    <xf numFmtId="0" fontId="25" fillId="3" borderId="0" xfId="15" applyFont="1" applyFill="1" applyAlignment="1">
      <alignment horizontal="right" vertical="center"/>
    </xf>
    <xf numFmtId="0" fontId="25" fillId="3" borderId="31" xfId="15" applyFont="1" applyFill="1" applyBorder="1" applyAlignment="1">
      <alignment vertical="center"/>
    </xf>
    <xf numFmtId="0" fontId="35" fillId="3" borderId="32" xfId="15" applyFill="1" applyBorder="1" applyAlignment="1">
      <alignment vertical="center"/>
    </xf>
    <xf numFmtId="0" fontId="4" fillId="3" borderId="33" xfId="15" applyFont="1" applyFill="1" applyBorder="1" applyAlignment="1">
      <alignment vertical="center"/>
    </xf>
    <xf numFmtId="0" fontId="35" fillId="3" borderId="34" xfId="15" applyFill="1" applyBorder="1" applyAlignment="1">
      <alignment vertical="center"/>
    </xf>
    <xf numFmtId="0" fontId="22" fillId="3" borderId="35" xfId="15" applyFont="1" applyFill="1" applyBorder="1" applyAlignment="1">
      <alignment vertical="center"/>
    </xf>
    <xf numFmtId="171" fontId="21" fillId="3" borderId="35" xfId="15" applyNumberFormat="1" applyFont="1" applyFill="1" applyBorder="1" applyAlignment="1">
      <alignment vertical="center"/>
    </xf>
    <xf numFmtId="0" fontId="21" fillId="3" borderId="36" xfId="15" applyFont="1" applyFill="1" applyBorder="1" applyAlignment="1">
      <alignment vertical="center"/>
    </xf>
    <xf numFmtId="0" fontId="21" fillId="3" borderId="33" xfId="15" applyFont="1" applyFill="1" applyBorder="1" applyAlignment="1">
      <alignment vertical="center"/>
    </xf>
    <xf numFmtId="0" fontId="21" fillId="3" borderId="0" xfId="15" applyFont="1" applyFill="1" applyAlignment="1">
      <alignment vertical="center"/>
    </xf>
    <xf numFmtId="0" fontId="21" fillId="3" borderId="31" xfId="15" applyFont="1" applyFill="1" applyBorder="1" applyAlignment="1">
      <alignment vertical="center"/>
    </xf>
    <xf numFmtId="0" fontId="41" fillId="3" borderId="37" xfId="15" applyFont="1" applyFill="1" applyBorder="1" applyAlignment="1">
      <alignment horizontal="centerContinuous" vertical="center"/>
    </xf>
    <xf numFmtId="0" fontId="42" fillId="3" borderId="38" xfId="15" applyFont="1" applyFill="1" applyBorder="1" applyAlignment="1">
      <alignment horizontal="centerContinuous" vertical="center"/>
    </xf>
    <xf numFmtId="0" fontId="43" fillId="3" borderId="38" xfId="15" applyFont="1" applyFill="1" applyBorder="1" applyAlignment="1">
      <alignment horizontal="centerContinuous" vertical="center"/>
    </xf>
    <xf numFmtId="0" fontId="43" fillId="3" borderId="39" xfId="15" applyFont="1" applyFill="1" applyBorder="1" applyAlignment="1">
      <alignment horizontal="centerContinuous" vertical="center"/>
    </xf>
    <xf numFmtId="0" fontId="46" fillId="0" borderId="0" xfId="0" applyFont="1" applyAlignment="1">
      <alignment horizontal="centerContinuous"/>
    </xf>
    <xf numFmtId="0" fontId="0" fillId="0" borderId="0" xfId="0" applyAlignment="1">
      <alignment vertical="center"/>
    </xf>
    <xf numFmtId="0" fontId="30" fillId="0" borderId="0" xfId="0" applyFont="1" applyAlignment="1">
      <alignment vertical="center"/>
    </xf>
    <xf numFmtId="0" fontId="0" fillId="0" borderId="0" xfId="0" applyAlignment="1">
      <alignment horizontal="right" vertical="center"/>
    </xf>
    <xf numFmtId="0" fontId="47" fillId="0" borderId="2" xfId="0" applyFont="1" applyBorder="1"/>
    <xf numFmtId="0" fontId="5" fillId="0" borderId="2" xfId="0" applyFont="1" applyBorder="1" applyAlignment="1">
      <alignment horizontal="center" wrapText="1"/>
    </xf>
    <xf numFmtId="0" fontId="47" fillId="13" borderId="2" xfId="0" applyFont="1" applyFill="1" applyBorder="1" applyAlignment="1">
      <alignment horizontal="center" wrapText="1"/>
    </xf>
    <xf numFmtId="0" fontId="49" fillId="14" borderId="2" xfId="0" applyFont="1" applyFill="1" applyBorder="1" applyAlignment="1">
      <alignment horizontal="center" wrapText="1"/>
    </xf>
    <xf numFmtId="0" fontId="5" fillId="13" borderId="2" xfId="0" applyFont="1" applyFill="1" applyBorder="1" applyAlignment="1">
      <alignment horizontal="center" wrapText="1"/>
    </xf>
    <xf numFmtId="0" fontId="5" fillId="0" borderId="0" xfId="0" applyFont="1" applyAlignment="1">
      <alignment horizontal="center" wrapText="1"/>
    </xf>
    <xf numFmtId="0" fontId="0" fillId="0" borderId="2" xfId="0" applyBorder="1"/>
    <xf numFmtId="14" fontId="5" fillId="0" borderId="2" xfId="0" applyNumberFormat="1" applyFont="1"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13" borderId="2" xfId="0" applyFill="1" applyBorder="1" applyAlignment="1">
      <alignment horizontal="center"/>
    </xf>
    <xf numFmtId="0" fontId="0" fillId="14" borderId="2" xfId="0" applyFill="1" applyBorder="1" applyAlignment="1">
      <alignment horizontal="center"/>
    </xf>
    <xf numFmtId="0" fontId="0" fillId="14" borderId="17" xfId="0" applyFill="1" applyBorder="1"/>
    <xf numFmtId="0" fontId="0" fillId="13" borderId="2" xfId="0" applyFill="1" applyBorder="1" applyAlignment="1">
      <alignment horizontal="left" indent="1"/>
    </xf>
    <xf numFmtId="14" fontId="0" fillId="0" borderId="2" xfId="0" applyNumberFormat="1" applyBorder="1" applyAlignment="1">
      <alignment horizontal="center"/>
    </xf>
    <xf numFmtId="172" fontId="0" fillId="14" borderId="17" xfId="0" applyNumberFormat="1" applyFill="1" applyBorder="1"/>
    <xf numFmtId="0" fontId="0" fillId="0" borderId="41" xfId="0" applyBorder="1" applyAlignment="1">
      <alignment vertical="center" wrapText="1"/>
    </xf>
    <xf numFmtId="0" fontId="49" fillId="0" borderId="41" xfId="0" applyFont="1" applyBorder="1" applyAlignment="1">
      <alignment vertical="top" wrapText="1"/>
    </xf>
    <xf numFmtId="0" fontId="50" fillId="0" borderId="46" xfId="0" applyFont="1" applyBorder="1" applyAlignment="1">
      <alignment vertical="top" wrapText="1"/>
    </xf>
    <xf numFmtId="0" fontId="50" fillId="0" borderId="42" xfId="0" applyFont="1" applyBorder="1" applyAlignment="1">
      <alignment vertical="top" wrapText="1"/>
    </xf>
    <xf numFmtId="0" fontId="0" fillId="0" borderId="2" xfId="0" applyBorder="1" applyAlignment="1">
      <alignment horizontal="left" indent="3"/>
    </xf>
    <xf numFmtId="166" fontId="0" fillId="0" borderId="2" xfId="0" applyNumberFormat="1" applyBorder="1" applyAlignment="1">
      <alignment horizontal="right"/>
    </xf>
    <xf numFmtId="0" fontId="0" fillId="14" borderId="2" xfId="0" applyFill="1" applyBorder="1"/>
    <xf numFmtId="166" fontId="0" fillId="14" borderId="2" xfId="0" applyNumberFormat="1" applyFill="1" applyBorder="1"/>
    <xf numFmtId="0" fontId="30" fillId="0" borderId="2" xfId="0" applyFont="1" applyBorder="1" applyAlignment="1">
      <alignment horizontal="left" wrapText="1" indent="3"/>
    </xf>
    <xf numFmtId="2" fontId="30" fillId="0" borderId="2" xfId="0" applyNumberFormat="1" applyFont="1" applyBorder="1" applyAlignment="1">
      <alignment horizontal="center"/>
    </xf>
    <xf numFmtId="172" fontId="30" fillId="0" borderId="2" xfId="0" applyNumberFormat="1" applyFont="1" applyBorder="1" applyAlignment="1">
      <alignment horizontal="center"/>
    </xf>
    <xf numFmtId="0" fontId="0" fillId="0" borderId="0" xfId="0" applyAlignment="1">
      <alignment horizontal="left" wrapText="1"/>
    </xf>
    <xf numFmtId="0" fontId="0" fillId="0" borderId="2" xfId="0" applyBorder="1" applyAlignment="1">
      <alignment horizontal="center" wrapText="1"/>
    </xf>
    <xf numFmtId="166" fontId="0" fillId="0" borderId="2" xfId="0" applyNumberFormat="1" applyBorder="1" applyAlignment="1">
      <alignment horizontal="center" wrapText="1"/>
    </xf>
    <xf numFmtId="166" fontId="0" fillId="0" borderId="2" xfId="0" applyNumberFormat="1" applyBorder="1" applyAlignment="1">
      <alignment horizontal="center"/>
    </xf>
    <xf numFmtId="172" fontId="0" fillId="0" borderId="2" xfId="0" applyNumberFormat="1" applyBorder="1" applyAlignment="1">
      <alignment horizontal="center"/>
    </xf>
    <xf numFmtId="2" fontId="0" fillId="0" borderId="2" xfId="0" applyNumberFormat="1" applyBorder="1" applyAlignment="1">
      <alignment horizontal="center"/>
    </xf>
    <xf numFmtId="0" fontId="47" fillId="0" borderId="2" xfId="0" applyFont="1" applyBorder="1" applyAlignment="1">
      <alignment horizontal="center" wrapText="1"/>
    </xf>
    <xf numFmtId="0" fontId="0" fillId="15" borderId="2" xfId="0" applyFill="1" applyBorder="1"/>
    <xf numFmtId="14" fontId="0" fillId="15" borderId="2" xfId="0" applyNumberFormat="1" applyFill="1" applyBorder="1" applyAlignment="1">
      <alignment horizontal="center"/>
    </xf>
    <xf numFmtId="0" fontId="0" fillId="15" borderId="2" xfId="0" applyFill="1" applyBorder="1" applyAlignment="1">
      <alignment horizontal="center"/>
    </xf>
    <xf numFmtId="0" fontId="0" fillId="15" borderId="17" xfId="0" applyFill="1" applyBorder="1" applyAlignment="1">
      <alignment horizontal="center"/>
    </xf>
    <xf numFmtId="0" fontId="0" fillId="15" borderId="2" xfId="0" applyFill="1" applyBorder="1" applyAlignment="1">
      <alignment horizontal="left" indent="1"/>
    </xf>
    <xf numFmtId="0" fontId="50" fillId="15" borderId="46" xfId="0" applyFont="1" applyFill="1" applyBorder="1" applyAlignment="1">
      <alignment vertical="top" wrapText="1"/>
    </xf>
    <xf numFmtId="0" fontId="50" fillId="15" borderId="42" xfId="0" applyFont="1" applyFill="1" applyBorder="1" applyAlignment="1">
      <alignment vertical="top" wrapText="1"/>
    </xf>
    <xf numFmtId="4" fontId="0" fillId="15" borderId="2" xfId="0" applyNumberFormat="1" applyFill="1" applyBorder="1" applyAlignment="1">
      <alignment horizontal="right"/>
    </xf>
    <xf numFmtId="4" fontId="0" fillId="14" borderId="2" xfId="0" applyNumberFormat="1" applyFill="1" applyBorder="1"/>
    <xf numFmtId="0" fontId="0" fillId="15" borderId="2" xfId="0" applyFill="1" applyBorder="1" applyAlignment="1">
      <alignment horizontal="left" indent="3"/>
    </xf>
    <xf numFmtId="2" fontId="30" fillId="15" borderId="2" xfId="0" applyNumberFormat="1" applyFont="1" applyFill="1" applyBorder="1" applyAlignment="1">
      <alignment horizontal="center"/>
    </xf>
    <xf numFmtId="166" fontId="0" fillId="15" borderId="2" xfId="0" applyNumberFormat="1" applyFill="1" applyBorder="1" applyAlignment="1">
      <alignment horizontal="center"/>
    </xf>
    <xf numFmtId="172" fontId="0" fillId="15" borderId="2" xfId="0" applyNumberFormat="1" applyFill="1" applyBorder="1" applyAlignment="1">
      <alignment horizontal="center"/>
    </xf>
    <xf numFmtId="2" fontId="0" fillId="14" borderId="2" xfId="0" applyNumberFormat="1" applyFill="1" applyBorder="1" applyAlignment="1">
      <alignment horizontal="center"/>
    </xf>
    <xf numFmtId="0" fontId="46" fillId="0" borderId="0" xfId="0" applyFont="1" applyAlignment="1">
      <alignment horizontal="center"/>
    </xf>
    <xf numFmtId="0" fontId="52" fillId="0" borderId="17" xfId="0" applyFont="1" applyBorder="1" applyAlignment="1">
      <alignment horizontal="left"/>
    </xf>
    <xf numFmtId="0" fontId="52" fillId="0" borderId="27" xfId="0" applyFont="1" applyBorder="1" applyAlignment="1">
      <alignment horizontal="center"/>
    </xf>
    <xf numFmtId="0" fontId="53" fillId="0" borderId="18" xfId="0" applyFont="1" applyBorder="1"/>
    <xf numFmtId="0" fontId="53" fillId="0" borderId="27" xfId="0" applyFont="1" applyBorder="1"/>
    <xf numFmtId="0" fontId="52" fillId="0" borderId="18" xfId="0" applyFont="1" applyBorder="1" applyAlignment="1">
      <alignment horizontal="center"/>
    </xf>
    <xf numFmtId="0" fontId="53" fillId="0" borderId="17" xfId="0" applyFont="1" applyBorder="1" applyAlignment="1">
      <alignment horizontal="left"/>
    </xf>
    <xf numFmtId="0" fontId="53" fillId="0" borderId="27" xfId="0" applyFont="1" applyBorder="1" applyAlignment="1">
      <alignment horizontal="center"/>
    </xf>
    <xf numFmtId="0" fontId="53" fillId="0" borderId="18" xfId="0" applyFont="1" applyBorder="1" applyAlignment="1">
      <alignment horizontal="center"/>
    </xf>
    <xf numFmtId="0" fontId="53" fillId="0" borderId="28" xfId="0" applyFont="1" applyBorder="1" applyAlignment="1">
      <alignment horizontal="center"/>
    </xf>
    <xf numFmtId="0" fontId="53" fillId="0" borderId="45" xfId="0" applyFont="1" applyBorder="1" applyAlignment="1">
      <alignment horizontal="center"/>
    </xf>
    <xf numFmtId="0" fontId="52" fillId="0" borderId="45" xfId="0" applyFont="1" applyBorder="1" applyAlignment="1">
      <alignment horizontal="center"/>
    </xf>
    <xf numFmtId="0" fontId="52" fillId="0" borderId="29" xfId="0" applyFont="1" applyBorder="1" applyAlignment="1">
      <alignment horizontal="center"/>
    </xf>
    <xf numFmtId="0" fontId="46" fillId="0" borderId="30" xfId="0" applyFont="1" applyBorder="1" applyAlignment="1">
      <alignment horizontal="left"/>
    </xf>
    <xf numFmtId="0" fontId="46" fillId="0" borderId="31" xfId="0" applyFont="1" applyBorder="1" applyAlignment="1">
      <alignment horizontal="center"/>
    </xf>
    <xf numFmtId="0" fontId="5" fillId="0" borderId="30" xfId="0" applyFont="1" applyBorder="1" applyAlignment="1">
      <alignment horizontal="left"/>
    </xf>
    <xf numFmtId="0" fontId="5" fillId="0" borderId="31" xfId="0" applyFont="1" applyBorder="1"/>
    <xf numFmtId="0" fontId="5" fillId="0" borderId="30" xfId="0" applyFont="1" applyBorder="1"/>
    <xf numFmtId="0" fontId="5" fillId="0" borderId="0" xfId="0" applyFont="1" applyAlignment="1">
      <alignment horizontal="left"/>
    </xf>
    <xf numFmtId="0" fontId="5" fillId="0" borderId="31" xfId="0" applyFont="1" applyBorder="1" applyAlignment="1">
      <alignment horizontal="center"/>
    </xf>
    <xf numFmtId="0" fontId="5" fillId="0" borderId="38" xfId="0" applyFont="1" applyBorder="1" applyProtection="1">
      <protection locked="0"/>
    </xf>
    <xf numFmtId="0" fontId="5" fillId="0" borderId="0" xfId="0" applyFont="1" applyProtection="1">
      <protection locked="0"/>
    </xf>
    <xf numFmtId="166" fontId="5" fillId="0" borderId="39" xfId="0" applyNumberFormat="1" applyFont="1" applyBorder="1" applyProtection="1">
      <protection locked="0"/>
    </xf>
    <xf numFmtId="0" fontId="5" fillId="0" borderId="27" xfId="0" applyFont="1" applyBorder="1" applyProtection="1">
      <protection locked="0"/>
    </xf>
    <xf numFmtId="166" fontId="5" fillId="0" borderId="18" xfId="0" applyNumberFormat="1" applyFont="1" applyBorder="1" applyProtection="1">
      <protection locked="0"/>
    </xf>
    <xf numFmtId="7" fontId="5" fillId="0" borderId="39" xfId="0" applyNumberFormat="1" applyFont="1" applyBorder="1" applyProtection="1">
      <protection locked="0"/>
    </xf>
    <xf numFmtId="7" fontId="5" fillId="0" borderId="18" xfId="0" applyNumberFormat="1" applyFont="1" applyBorder="1" applyProtection="1">
      <protection locked="0"/>
    </xf>
    <xf numFmtId="42" fontId="5" fillId="0" borderId="18" xfId="0" applyNumberFormat="1" applyFont="1" applyBorder="1" applyProtection="1">
      <protection locked="0"/>
    </xf>
    <xf numFmtId="0" fontId="0" fillId="0" borderId="31" xfId="0" applyBorder="1"/>
    <xf numFmtId="0" fontId="5" fillId="0" borderId="45" xfId="0" applyFont="1" applyBorder="1" applyProtection="1">
      <protection locked="0"/>
    </xf>
    <xf numFmtId="166" fontId="5" fillId="0" borderId="29" xfId="0" applyNumberFormat="1" applyFont="1" applyBorder="1" applyProtection="1">
      <protection locked="0"/>
    </xf>
    <xf numFmtId="0" fontId="5" fillId="0" borderId="38" xfId="0" applyFont="1" applyBorder="1"/>
    <xf numFmtId="166" fontId="5" fillId="0" borderId="38" xfId="0" applyNumberFormat="1" applyFont="1" applyBorder="1" applyProtection="1">
      <protection locked="0"/>
    </xf>
    <xf numFmtId="0" fontId="5" fillId="0" borderId="17" xfId="0" applyFont="1" applyBorder="1" applyAlignment="1">
      <alignment horizontal="left"/>
    </xf>
    <xf numFmtId="0" fontId="5" fillId="0" borderId="27" xfId="0" applyFont="1" applyBorder="1"/>
    <xf numFmtId="0" fontId="5" fillId="0" borderId="18" xfId="0" applyFont="1" applyBorder="1"/>
    <xf numFmtId="0" fontId="5" fillId="0" borderId="17" xfId="0" applyFont="1" applyBorder="1"/>
    <xf numFmtId="4" fontId="5" fillId="0" borderId="18" xfId="0" applyNumberFormat="1" applyFont="1" applyBorder="1"/>
    <xf numFmtId="0" fontId="5" fillId="0" borderId="37" xfId="0" applyFont="1" applyBorder="1" applyAlignment="1">
      <alignment horizontal="left"/>
    </xf>
    <xf numFmtId="4" fontId="5" fillId="0" borderId="39" xfId="0" applyNumberFormat="1" applyFont="1" applyBorder="1"/>
    <xf numFmtId="4" fontId="5" fillId="0" borderId="31" xfId="0" applyNumberFormat="1" applyFont="1" applyBorder="1"/>
    <xf numFmtId="0" fontId="5" fillId="0" borderId="41" xfId="0" applyFont="1" applyBorder="1"/>
    <xf numFmtId="0" fontId="5" fillId="0" borderId="42" xfId="0" applyFont="1" applyBorder="1" applyAlignment="1">
      <alignment horizontal="center"/>
    </xf>
    <xf numFmtId="0" fontId="5" fillId="0" borderId="0" xfId="0" applyFont="1" applyAlignment="1">
      <alignment horizontal="center"/>
    </xf>
    <xf numFmtId="166" fontId="5" fillId="0" borderId="31" xfId="0" applyNumberFormat="1" applyFont="1" applyBorder="1"/>
    <xf numFmtId="0" fontId="5" fillId="16" borderId="6" xfId="0" applyFont="1" applyFill="1" applyBorder="1" applyAlignment="1">
      <alignment horizontal="center"/>
    </xf>
    <xf numFmtId="0" fontId="5" fillId="16" borderId="7" xfId="0" applyFont="1" applyFill="1" applyBorder="1" applyAlignment="1">
      <alignment horizontal="left"/>
    </xf>
    <xf numFmtId="0" fontId="5" fillId="16" borderId="8" xfId="0" applyFont="1" applyFill="1" applyBorder="1"/>
    <xf numFmtId="166" fontId="5" fillId="16" borderId="47" xfId="0" applyNumberFormat="1" applyFont="1" applyFill="1" applyBorder="1"/>
    <xf numFmtId="0" fontId="5" fillId="0" borderId="0" xfId="0" applyFont="1" applyAlignment="1">
      <alignment horizontal="left" vertical="top"/>
    </xf>
    <xf numFmtId="173" fontId="5" fillId="0" borderId="47" xfId="0" applyNumberFormat="1" applyFont="1" applyBorder="1" applyProtection="1">
      <protection locked="0"/>
    </xf>
    <xf numFmtId="0" fontId="47" fillId="0" borderId="0" xfId="0" applyFont="1" applyAlignment="1">
      <alignment horizontal="center"/>
    </xf>
    <xf numFmtId="0" fontId="5" fillId="0" borderId="0" xfId="0" quotePrefix="1" applyFont="1"/>
    <xf numFmtId="166" fontId="47" fillId="0" borderId="0" xfId="0" applyNumberFormat="1" applyFont="1" applyAlignment="1">
      <alignment horizontal="center"/>
    </xf>
    <xf numFmtId="173" fontId="5" fillId="0" borderId="0" xfId="0" applyNumberFormat="1" applyFont="1" applyAlignment="1">
      <alignment horizontal="center"/>
    </xf>
    <xf numFmtId="166" fontId="0" fillId="0" borderId="0" xfId="0" applyNumberFormat="1" applyAlignment="1">
      <alignment horizontal="right"/>
    </xf>
    <xf numFmtId="0" fontId="5" fillId="0" borderId="37" xfId="0" applyFont="1" applyBorder="1"/>
    <xf numFmtId="0" fontId="5" fillId="0" borderId="39" xfId="0" applyFont="1" applyBorder="1"/>
    <xf numFmtId="0" fontId="0" fillId="0" borderId="0" xfId="0" applyAlignment="1">
      <alignment wrapText="1"/>
    </xf>
    <xf numFmtId="174" fontId="8" fillId="4" borderId="0" xfId="5" applyNumberFormat="1" applyFont="1" applyFill="1" applyAlignment="1">
      <alignment vertical="center"/>
    </xf>
    <xf numFmtId="0" fontId="26" fillId="0" borderId="0" xfId="9" applyFont="1"/>
    <xf numFmtId="0" fontId="15" fillId="0" borderId="0" xfId="9"/>
    <xf numFmtId="0" fontId="15" fillId="0" borderId="48" xfId="9" applyBorder="1"/>
    <xf numFmtId="0" fontId="16" fillId="0" borderId="49" xfId="9" applyFont="1" applyBorder="1" applyAlignment="1">
      <alignment vertical="center"/>
    </xf>
    <xf numFmtId="0" fontId="28" fillId="0" borderId="50" xfId="9" applyFont="1" applyBorder="1" applyAlignment="1">
      <alignment horizontal="center" vertical="center" wrapText="1"/>
    </xf>
    <xf numFmtId="175" fontId="15" fillId="0" borderId="50" xfId="9" applyNumberFormat="1" applyBorder="1" applyAlignment="1">
      <alignment horizontal="center" vertical="center"/>
    </xf>
    <xf numFmtId="0" fontId="16" fillId="0" borderId="50" xfId="9" applyFont="1" applyBorder="1" applyAlignment="1">
      <alignment horizontal="center" vertical="center"/>
    </xf>
    <xf numFmtId="0" fontId="15" fillId="0" borderId="51" xfId="9" applyBorder="1"/>
    <xf numFmtId="0" fontId="16" fillId="0" borderId="52" xfId="9" applyFont="1" applyBorder="1" applyAlignment="1">
      <alignment vertical="center"/>
    </xf>
    <xf numFmtId="0" fontId="28" fillId="0" borderId="53" xfId="9" applyFont="1" applyBorder="1" applyAlignment="1">
      <alignment horizontal="center" vertical="center" wrapText="1"/>
    </xf>
    <xf numFmtId="0" fontId="16" fillId="0" borderId="53" xfId="9" applyFont="1" applyBorder="1" applyAlignment="1">
      <alignment horizontal="center" vertical="center"/>
    </xf>
    <xf numFmtId="16" fontId="16" fillId="0" borderId="53" xfId="9" quotePrefix="1" applyNumberFormat="1" applyFont="1" applyBorder="1" applyAlignment="1">
      <alignment horizontal="center" vertical="center"/>
    </xf>
    <xf numFmtId="0" fontId="26" fillId="0" borderId="54" xfId="9" applyFont="1" applyBorder="1" applyAlignment="1">
      <alignment horizontal="center" vertical="center" wrapText="1"/>
    </xf>
    <xf numFmtId="0" fontId="16" fillId="0" borderId="55" xfId="9" applyFont="1" applyBorder="1" applyAlignment="1">
      <alignment horizontal="center" vertical="center" wrapText="1"/>
    </xf>
    <xf numFmtId="0" fontId="28" fillId="0" borderId="56" xfId="9" applyFont="1" applyBorder="1" applyAlignment="1">
      <alignment horizontal="center" vertical="center" wrapText="1"/>
    </xf>
    <xf numFmtId="175" fontId="16" fillId="0" borderId="56" xfId="9" applyNumberFormat="1" applyFont="1" applyBorder="1" applyAlignment="1">
      <alignment horizontal="center" vertical="center"/>
    </xf>
    <xf numFmtId="175" fontId="15" fillId="0" borderId="56" xfId="9" applyNumberFormat="1" applyBorder="1" applyAlignment="1">
      <alignment horizontal="center" vertical="center"/>
    </xf>
    <xf numFmtId="0" fontId="26" fillId="0" borderId="57" xfId="9" applyFont="1" applyBorder="1" applyAlignment="1">
      <alignment horizontal="center" vertical="center" wrapText="1"/>
    </xf>
    <xf numFmtId="0" fontId="16" fillId="0" borderId="58" xfId="9" applyFont="1" applyBorder="1" applyAlignment="1">
      <alignment horizontal="center" vertical="center" wrapText="1"/>
    </xf>
    <xf numFmtId="0" fontId="28" fillId="0" borderId="59" xfId="9" applyFont="1" applyBorder="1" applyAlignment="1">
      <alignment horizontal="center" vertical="center" wrapText="1"/>
    </xf>
    <xf numFmtId="0" fontId="26" fillId="0" borderId="30" xfId="9" applyFont="1" applyBorder="1" applyAlignment="1">
      <alignment horizontal="center" vertical="center" wrapText="1"/>
    </xf>
    <xf numFmtId="0" fontId="16" fillId="0" borderId="31" xfId="9" applyFont="1" applyBorder="1" applyAlignment="1">
      <alignment horizontal="center" vertical="center" wrapText="1"/>
    </xf>
    <xf numFmtId="0" fontId="28" fillId="0" borderId="46" xfId="9" applyFont="1" applyBorder="1" applyAlignment="1">
      <alignment horizontal="center" vertical="center" wrapText="1"/>
    </xf>
    <xf numFmtId="0" fontId="26" fillId="0" borderId="37" xfId="9" applyFont="1" applyBorder="1" applyAlignment="1">
      <alignment horizontal="center" vertical="center" wrapText="1"/>
    </xf>
    <xf numFmtId="0" fontId="16" fillId="0" borderId="39" xfId="9" applyFont="1" applyBorder="1" applyAlignment="1">
      <alignment horizontal="center" vertical="center" wrapText="1"/>
    </xf>
    <xf numFmtId="0" fontId="28" fillId="0" borderId="42" xfId="9" applyFont="1" applyBorder="1" applyAlignment="1">
      <alignment horizontal="center" vertical="center" wrapText="1"/>
    </xf>
    <xf numFmtId="0" fontId="15" fillId="0" borderId="0" xfId="9" applyAlignment="1">
      <alignment vertical="center"/>
    </xf>
    <xf numFmtId="0" fontId="20" fillId="0" borderId="0" xfId="0" applyFont="1" applyAlignment="1" applyProtection="1">
      <alignment vertical="center"/>
      <protection locked="0"/>
      <extLst>
        <ext xmlns:xfpb="http://schemas.microsoft.com/office/spreadsheetml/2022/featurepropertybag" uri="{C7286773-470A-42A8-94C5-96B5CB345126}">
          <xfpb:xfComplement i="0"/>
        </ext>
      </extLst>
    </xf>
    <xf numFmtId="0" fontId="24" fillId="0" borderId="0" xfId="0" applyFont="1" applyAlignment="1" applyProtection="1">
      <alignment vertical="center" wrapText="1"/>
      <protection locked="0"/>
      <extLst>
        <ext xmlns:xfpb="http://schemas.microsoft.com/office/spreadsheetml/2022/featurepropertybag" uri="{C7286773-470A-42A8-94C5-96B5CB345126}">
          <xfpb:xfComplement i="0"/>
        </ext>
      </extLst>
    </xf>
    <xf numFmtId="43" fontId="0" fillId="12" borderId="0" xfId="13" applyFont="1" applyFill="1"/>
    <xf numFmtId="43" fontId="0" fillId="0" borderId="0" xfId="13" applyFont="1"/>
    <xf numFmtId="43" fontId="0" fillId="0" borderId="10" xfId="13" applyFont="1" applyBorder="1"/>
    <xf numFmtId="0" fontId="55" fillId="3" borderId="33" xfId="0" applyFont="1" applyFill="1" applyBorder="1"/>
    <xf numFmtId="0" fontId="2" fillId="3" borderId="33" xfId="0" applyFont="1" applyFill="1" applyBorder="1"/>
    <xf numFmtId="0" fontId="55" fillId="3" borderId="0" xfId="0" applyFont="1" applyFill="1"/>
    <xf numFmtId="0" fontId="2" fillId="3" borderId="0" xfId="0" applyFont="1" applyFill="1"/>
    <xf numFmtId="0" fontId="37" fillId="3" borderId="0" xfId="0" applyFont="1" applyFill="1" applyAlignment="1">
      <alignment vertical="center"/>
    </xf>
    <xf numFmtId="0" fontId="56" fillId="0" borderId="0" xfId="0" applyFont="1" applyAlignment="1" applyProtection="1">
      <alignment vertical="center"/>
      <protection locked="0"/>
    </xf>
    <xf numFmtId="0" fontId="4" fillId="0" borderId="0" xfId="6" applyFont="1" applyAlignment="1">
      <alignment wrapText="1"/>
    </xf>
    <xf numFmtId="0" fontId="4" fillId="0" borderId="0" xfId="7" applyFont="1" applyAlignment="1">
      <alignment wrapText="1"/>
    </xf>
    <xf numFmtId="0" fontId="4" fillId="0" borderId="0" xfId="6" applyFont="1" applyAlignment="1">
      <alignment horizontal="right" wrapText="1"/>
    </xf>
    <xf numFmtId="43" fontId="8" fillId="0" borderId="0" xfId="13" applyFont="1" applyBorder="1" applyAlignment="1"/>
    <xf numFmtId="44" fontId="4" fillId="0" borderId="0" xfId="5" applyFont="1" applyBorder="1" applyAlignment="1">
      <alignment horizontal="right" wrapText="1"/>
    </xf>
    <xf numFmtId="44" fontId="4" fillId="0" borderId="0" xfId="6" applyNumberFormat="1" applyFont="1" applyAlignment="1">
      <alignment horizontal="right" wrapText="1"/>
    </xf>
    <xf numFmtId="44" fontId="4" fillId="10" borderId="0" xfId="6" applyNumberFormat="1" applyFont="1" applyFill="1" applyAlignment="1">
      <alignment horizontal="right" wrapText="1"/>
    </xf>
    <xf numFmtId="44" fontId="8" fillId="0" borderId="0" xfId="0" applyNumberFormat="1" applyFont="1" applyAlignment="1">
      <alignment wrapText="1"/>
    </xf>
    <xf numFmtId="0" fontId="8" fillId="11" borderId="0" xfId="0" applyFont="1" applyFill="1"/>
    <xf numFmtId="0" fontId="4" fillId="0" borderId="9" xfId="6" applyFont="1" applyBorder="1" applyAlignment="1">
      <alignment horizontal="right" wrapText="1"/>
    </xf>
    <xf numFmtId="0" fontId="4" fillId="0" borderId="9" xfId="6" applyFont="1" applyBorder="1" applyAlignment="1">
      <alignment wrapText="1"/>
    </xf>
    <xf numFmtId="0" fontId="54" fillId="0" borderId="0" xfId="0" applyFont="1" applyAlignment="1">
      <alignment vertical="center"/>
    </xf>
    <xf numFmtId="0" fontId="35" fillId="3" borderId="27" xfId="15" applyFill="1" applyBorder="1" applyAlignment="1">
      <alignment vertical="center"/>
    </xf>
    <xf numFmtId="0" fontId="37" fillId="3" borderId="0" xfId="0" applyFont="1" applyFill="1" applyAlignment="1">
      <alignment horizontal="left" vertical="center"/>
    </xf>
    <xf numFmtId="0" fontId="57" fillId="3" borderId="0" xfId="0" applyFont="1" applyFill="1" applyAlignment="1">
      <alignment horizontal="center" vertical="center"/>
    </xf>
    <xf numFmtId="0" fontId="0" fillId="0" borderId="17" xfId="0" applyBorder="1" applyAlignment="1">
      <alignment horizontal="center" wrapText="1"/>
    </xf>
    <xf numFmtId="0" fontId="0" fillId="14" borderId="18" xfId="0" applyFill="1" applyBorder="1"/>
    <xf numFmtId="0" fontId="5" fillId="0" borderId="31" xfId="0" applyFont="1" applyBorder="1" applyAlignment="1">
      <alignment wrapText="1"/>
    </xf>
    <xf numFmtId="0" fontId="36" fillId="3" borderId="0" xfId="15" applyFont="1" applyFill="1" applyAlignment="1">
      <alignment vertical="center" wrapText="1"/>
    </xf>
    <xf numFmtId="0" fontId="35" fillId="3" borderId="0" xfId="15" applyFill="1" applyAlignment="1">
      <alignment vertical="center" wrapText="1"/>
    </xf>
    <xf numFmtId="0" fontId="35" fillId="3" borderId="31" xfId="15" applyFill="1" applyBorder="1" applyAlignment="1">
      <alignment vertical="center" wrapText="1"/>
    </xf>
    <xf numFmtId="0" fontId="2" fillId="3" borderId="0" xfId="15" applyFont="1" applyFill="1" applyAlignment="1">
      <alignment vertical="center" wrapText="1"/>
    </xf>
    <xf numFmtId="49" fontId="4" fillId="3" borderId="38" xfId="15" applyNumberFormat="1" applyFont="1" applyFill="1" applyBorder="1" applyAlignment="1">
      <alignment horizontal="left" vertical="center"/>
    </xf>
    <xf numFmtId="0" fontId="37" fillId="3" borderId="0" xfId="15" applyFont="1" applyFill="1" applyAlignment="1">
      <alignment horizontal="center" vertical="center"/>
    </xf>
    <xf numFmtId="0" fontId="38" fillId="3" borderId="0" xfId="15" applyFont="1" applyFill="1" applyAlignment="1">
      <alignment horizontal="center" vertical="center"/>
    </xf>
    <xf numFmtId="0" fontId="25" fillId="3" borderId="38" xfId="15" applyFont="1" applyFill="1" applyBorder="1" applyAlignment="1">
      <alignment horizontal="left" vertical="center"/>
    </xf>
    <xf numFmtId="49" fontId="21" fillId="3" borderId="27" xfId="15" applyNumberFormat="1" applyFont="1" applyFill="1" applyBorder="1" applyAlignment="1">
      <alignment horizontal="center" vertical="center"/>
    </xf>
    <xf numFmtId="49" fontId="21" fillId="3" borderId="18" xfId="15" applyNumberFormat="1" applyFont="1" applyFill="1" applyBorder="1" applyAlignment="1">
      <alignment horizontal="center" vertical="center"/>
    </xf>
    <xf numFmtId="49" fontId="21" fillId="3" borderId="27" xfId="15" applyNumberFormat="1" applyFont="1" applyFill="1" applyBorder="1" applyAlignment="1">
      <alignment vertical="center"/>
    </xf>
    <xf numFmtId="0" fontId="35" fillId="3" borderId="27" xfId="15" applyFill="1" applyBorder="1" applyAlignment="1">
      <alignment vertical="center"/>
    </xf>
    <xf numFmtId="0" fontId="35" fillId="3" borderId="18" xfId="15" applyFill="1" applyBorder="1" applyAlignment="1">
      <alignment vertical="center"/>
    </xf>
    <xf numFmtId="0" fontId="21" fillId="3" borderId="44" xfId="15" applyFont="1" applyFill="1" applyBorder="1" applyAlignment="1">
      <alignment horizontal="center" vertical="center"/>
    </xf>
    <xf numFmtId="0" fontId="36" fillId="0" borderId="0" xfId="15" applyFont="1" applyAlignment="1">
      <alignment vertical="center" wrapText="1"/>
    </xf>
    <xf numFmtId="0" fontId="35" fillId="0" borderId="0" xfId="15" applyAlignment="1">
      <alignment vertical="center" wrapText="1"/>
    </xf>
    <xf numFmtId="0" fontId="35" fillId="0" borderId="31" xfId="15" applyBorder="1" applyAlignment="1">
      <alignment vertical="center" wrapText="1"/>
    </xf>
    <xf numFmtId="49" fontId="40" fillId="3" borderId="43" xfId="15" applyNumberFormat="1" applyFont="1" applyFill="1" applyBorder="1" applyAlignment="1">
      <alignment horizontal="left" vertical="center"/>
    </xf>
    <xf numFmtId="49" fontId="40" fillId="3" borderId="40" xfId="15" applyNumberFormat="1" applyFont="1" applyFill="1" applyBorder="1" applyAlignment="1">
      <alignment horizontal="left" vertical="center"/>
    </xf>
    <xf numFmtId="175" fontId="16" fillId="0" borderId="59" xfId="9" applyNumberFormat="1" applyFont="1" applyBorder="1" applyAlignment="1">
      <alignment horizontal="center" vertical="center" wrapText="1"/>
    </xf>
    <xf numFmtId="175" fontId="16" fillId="0" borderId="46" xfId="9" applyNumberFormat="1" applyFont="1" applyBorder="1" applyAlignment="1">
      <alignment horizontal="center" vertical="center" wrapText="1"/>
    </xf>
    <xf numFmtId="175" fontId="16" fillId="0" borderId="42" xfId="9" applyNumberFormat="1" applyFont="1" applyBorder="1" applyAlignment="1">
      <alignment horizontal="center" vertical="center" wrapText="1"/>
    </xf>
    <xf numFmtId="175" fontId="15" fillId="0" borderId="59" xfId="9" applyNumberFormat="1" applyBorder="1" applyAlignment="1">
      <alignment horizontal="center" vertical="center"/>
    </xf>
    <xf numFmtId="175" fontId="15" fillId="0" borderId="46" xfId="9" applyNumberFormat="1" applyBorder="1" applyAlignment="1">
      <alignment horizontal="center" vertical="center"/>
    </xf>
    <xf numFmtId="175" fontId="15" fillId="0" borderId="42" xfId="9" applyNumberFormat="1" applyBorder="1" applyAlignment="1">
      <alignment horizontal="center" vertical="center"/>
    </xf>
    <xf numFmtId="0" fontId="37" fillId="3" borderId="0" xfId="0" applyFont="1" applyFill="1" applyAlignment="1">
      <alignment horizontal="left" vertical="center"/>
    </xf>
    <xf numFmtId="0" fontId="57" fillId="3" borderId="0" xfId="0" applyFont="1" applyFill="1" applyAlignment="1">
      <alignment horizontal="center" vertical="center"/>
    </xf>
    <xf numFmtId="0" fontId="33" fillId="0" borderId="23" xfId="0" applyFont="1" applyBorder="1" applyAlignment="1">
      <alignment horizontal="center" wrapText="1"/>
    </xf>
    <xf numFmtId="0" fontId="33" fillId="0" borderId="24" xfId="0" applyFont="1" applyBorder="1" applyAlignment="1">
      <alignment horizontal="center" wrapText="1"/>
    </xf>
    <xf numFmtId="0" fontId="33" fillId="0" borderId="25" xfId="0" applyFont="1" applyBorder="1" applyAlignment="1">
      <alignment horizontal="center" wrapText="1"/>
    </xf>
    <xf numFmtId="0" fontId="33" fillId="0" borderId="26" xfId="0" applyFont="1" applyBorder="1" applyAlignment="1">
      <alignment horizontal="center" wrapText="1"/>
    </xf>
    <xf numFmtId="0" fontId="47" fillId="0" borderId="17" xfId="0" applyFont="1" applyBorder="1" applyAlignment="1">
      <alignment vertical="top" wrapText="1"/>
    </xf>
    <xf numFmtId="0" fontId="0" fillId="0" borderId="18" xfId="0" applyBorder="1" applyAlignment="1">
      <alignment vertical="top" wrapText="1"/>
    </xf>
    <xf numFmtId="0" fontId="47" fillId="0" borderId="17" xfId="0" applyFont="1" applyBorder="1" applyAlignment="1">
      <alignment horizontal="center" wrapText="1"/>
    </xf>
    <xf numFmtId="0" fontId="0" fillId="0" borderId="18" xfId="0" applyBorder="1" applyAlignment="1">
      <alignment wrapText="1"/>
    </xf>
    <xf numFmtId="0" fontId="0" fillId="14" borderId="17" xfId="0" applyFill="1" applyBorder="1" applyAlignment="1">
      <alignment horizontal="center" wrapText="1"/>
    </xf>
    <xf numFmtId="0" fontId="0" fillId="14" borderId="18" xfId="0" applyFill="1" applyBorder="1" applyAlignment="1">
      <alignment horizontal="center" wrapText="1"/>
    </xf>
    <xf numFmtId="0" fontId="5" fillId="0" borderId="41" xfId="0" applyFont="1" applyBorder="1" applyAlignment="1">
      <alignment vertical="center" wrapText="1"/>
    </xf>
    <xf numFmtId="0" fontId="0" fillId="0" borderId="46" xfId="0" applyBorder="1" applyAlignment="1">
      <alignment vertical="center" wrapText="1"/>
    </xf>
    <xf numFmtId="0" fontId="0" fillId="0" borderId="42" xfId="0" applyBorder="1" applyAlignment="1">
      <alignment vertical="center" wrapText="1"/>
    </xf>
    <xf numFmtId="0" fontId="49" fillId="0" borderId="28" xfId="0" applyFont="1" applyBorder="1" applyAlignment="1">
      <alignment vertical="top" wrapText="1"/>
    </xf>
    <xf numFmtId="0" fontId="49" fillId="0" borderId="29" xfId="0" applyFont="1" applyBorder="1" applyAlignment="1">
      <alignment vertical="top" wrapText="1"/>
    </xf>
    <xf numFmtId="0" fontId="50" fillId="0" borderId="37" xfId="0" applyFont="1" applyBorder="1" applyAlignment="1">
      <alignment vertical="top" wrapText="1"/>
    </xf>
    <xf numFmtId="0" fontId="50" fillId="0" borderId="39" xfId="0" applyFont="1" applyBorder="1" applyAlignment="1">
      <alignment vertical="top" wrapText="1"/>
    </xf>
    <xf numFmtId="0" fontId="0" fillId="0" borderId="39" xfId="0" applyBorder="1" applyAlignment="1">
      <alignment wrapText="1"/>
    </xf>
    <xf numFmtId="166" fontId="0" fillId="0" borderId="17" xfId="0" applyNumberFormat="1" applyBorder="1" applyAlignment="1">
      <alignment horizontal="right"/>
    </xf>
    <xf numFmtId="166" fontId="0" fillId="0" borderId="18" xfId="0" applyNumberFormat="1" applyBorder="1" applyAlignment="1">
      <alignment horizontal="right"/>
    </xf>
    <xf numFmtId="0" fontId="0" fillId="0" borderId="18" xfId="0" applyBorder="1" applyAlignment="1">
      <alignment horizontal="right"/>
    </xf>
    <xf numFmtId="166" fontId="0" fillId="0" borderId="37" xfId="0" applyNumberFormat="1" applyBorder="1" applyAlignment="1">
      <alignment horizontal="right"/>
    </xf>
    <xf numFmtId="0" fontId="0" fillId="0" borderId="39" xfId="0" applyBorder="1" applyAlignment="1">
      <alignment horizontal="right"/>
    </xf>
    <xf numFmtId="2" fontId="30" fillId="0" borderId="17" xfId="0" applyNumberFormat="1" applyFont="1" applyBorder="1" applyAlignment="1">
      <alignment horizontal="center"/>
    </xf>
    <xf numFmtId="2" fontId="30" fillId="0" borderId="18" xfId="0" applyNumberFormat="1" applyFont="1" applyBorder="1" applyAlignment="1">
      <alignment horizontal="center"/>
    </xf>
    <xf numFmtId="172" fontId="30" fillId="0" borderId="17" xfId="0" applyNumberFormat="1" applyFont="1" applyBorder="1" applyAlignment="1">
      <alignment horizontal="center"/>
    </xf>
    <xf numFmtId="172" fontId="30" fillId="0" borderId="18" xfId="0" applyNumberFormat="1" applyFont="1" applyBorder="1" applyAlignment="1">
      <alignment horizontal="center"/>
    </xf>
    <xf numFmtId="0" fontId="0" fillId="0" borderId="17" xfId="0" applyBorder="1" applyAlignment="1">
      <alignment horizontal="center" wrapText="1"/>
    </xf>
    <xf numFmtId="0" fontId="0" fillId="0" borderId="27" xfId="0" applyBorder="1" applyAlignment="1">
      <alignment wrapText="1"/>
    </xf>
    <xf numFmtId="0" fontId="5" fillId="0" borderId="17" xfId="0" applyFont="1" applyBorder="1" applyAlignment="1">
      <alignment horizontal="center" wrapText="1"/>
    </xf>
    <xf numFmtId="49" fontId="5" fillId="0" borderId="17" xfId="0" applyNumberFormat="1" applyFont="1" applyBorder="1" applyAlignment="1">
      <alignment horizontal="center"/>
    </xf>
    <xf numFmtId="49" fontId="0" fillId="0" borderId="27" xfId="0" applyNumberFormat="1" applyBorder="1" applyAlignment="1">
      <alignment horizontal="center"/>
    </xf>
    <xf numFmtId="49" fontId="0" fillId="0" borderId="18" xfId="0" applyNumberFormat="1" applyBorder="1" applyAlignment="1">
      <alignment horizontal="center"/>
    </xf>
    <xf numFmtId="49" fontId="0" fillId="0" borderId="17" xfId="0" applyNumberFormat="1" applyBorder="1" applyAlignment="1">
      <alignment horizontal="center"/>
    </xf>
    <xf numFmtId="0" fontId="50" fillId="15" borderId="37" xfId="0" applyFont="1" applyFill="1" applyBorder="1" applyAlignment="1">
      <alignment vertical="top" wrapText="1"/>
    </xf>
    <xf numFmtId="0" fontId="50" fillId="15" borderId="39" xfId="0" applyFont="1" applyFill="1" applyBorder="1" applyAlignment="1">
      <alignment vertical="top" wrapText="1"/>
    </xf>
    <xf numFmtId="0" fontId="0" fillId="15" borderId="39" xfId="0" applyFill="1" applyBorder="1" applyAlignment="1">
      <alignment wrapText="1"/>
    </xf>
    <xf numFmtId="4" fontId="0" fillId="15" borderId="17" xfId="0" applyNumberFormat="1" applyFill="1" applyBorder="1" applyAlignment="1">
      <alignment horizontal="right"/>
    </xf>
    <xf numFmtId="4" fontId="0" fillId="15" borderId="18" xfId="0" applyNumberFormat="1" applyFill="1" applyBorder="1" applyAlignment="1">
      <alignment horizontal="right"/>
    </xf>
    <xf numFmtId="4" fontId="0" fillId="15" borderId="37" xfId="0" applyNumberFormat="1" applyFill="1" applyBorder="1" applyAlignment="1">
      <alignment horizontal="right"/>
    </xf>
    <xf numFmtId="4" fontId="0" fillId="15" borderId="39" xfId="0" applyNumberFormat="1" applyFill="1" applyBorder="1" applyAlignment="1">
      <alignment horizontal="right"/>
    </xf>
    <xf numFmtId="2" fontId="30" fillId="15" borderId="17" xfId="0" applyNumberFormat="1" applyFont="1" applyFill="1" applyBorder="1" applyAlignment="1">
      <alignment horizontal="center"/>
    </xf>
    <xf numFmtId="2" fontId="30" fillId="15" borderId="18" xfId="0" applyNumberFormat="1" applyFont="1" applyFill="1" applyBorder="1" applyAlignment="1">
      <alignment horizontal="center"/>
    </xf>
    <xf numFmtId="49" fontId="0" fillId="15" borderId="17" xfId="0" applyNumberFormat="1" applyFill="1" applyBorder="1" applyAlignment="1">
      <alignment horizontal="center"/>
    </xf>
    <xf numFmtId="49" fontId="0" fillId="15" borderId="27" xfId="0" applyNumberFormat="1" applyFill="1" applyBorder="1" applyAlignment="1">
      <alignment horizontal="center"/>
    </xf>
    <xf numFmtId="49" fontId="0" fillId="15" borderId="18" xfId="0" applyNumberFormat="1" applyFill="1" applyBorder="1" applyAlignment="1">
      <alignment horizontal="center"/>
    </xf>
    <xf numFmtId="0" fontId="5" fillId="0" borderId="38" xfId="0" applyFont="1" applyBorder="1" applyAlignment="1" applyProtection="1">
      <alignment horizontal="center"/>
      <protection locked="0"/>
    </xf>
    <xf numFmtId="0" fontId="5" fillId="15" borderId="41" xfId="0" applyFont="1" applyFill="1" applyBorder="1" applyAlignment="1">
      <alignment horizontal="center" vertical="center" wrapText="1"/>
    </xf>
    <xf numFmtId="0" fontId="5" fillId="15" borderId="42" xfId="0" applyFont="1" applyFill="1" applyBorder="1" applyAlignment="1">
      <alignment horizontal="center" vertical="center" wrapText="1"/>
    </xf>
    <xf numFmtId="0" fontId="5" fillId="15" borderId="28" xfId="0" applyFont="1" applyFill="1" applyBorder="1" applyAlignment="1">
      <alignment horizontal="center" vertical="center" wrapText="1"/>
    </xf>
    <xf numFmtId="0" fontId="5" fillId="15" borderId="45" xfId="0" applyFont="1" applyFill="1" applyBorder="1" applyAlignment="1">
      <alignment horizontal="center" vertical="center" wrapText="1"/>
    </xf>
    <xf numFmtId="0" fontId="5" fillId="15" borderId="29" xfId="0" applyFont="1" applyFill="1" applyBorder="1" applyAlignment="1">
      <alignment horizontal="center" vertical="center" wrapText="1"/>
    </xf>
    <xf numFmtId="0" fontId="5" fillId="15" borderId="37" xfId="0" applyFont="1" applyFill="1" applyBorder="1" applyAlignment="1">
      <alignment horizontal="center" vertical="center" wrapText="1"/>
    </xf>
    <xf numFmtId="0" fontId="5" fillId="15" borderId="38" xfId="0" applyFont="1" applyFill="1" applyBorder="1" applyAlignment="1">
      <alignment horizontal="center" vertical="center" wrapText="1"/>
    </xf>
    <xf numFmtId="0" fontId="5" fillId="15" borderId="39" xfId="0" applyFont="1" applyFill="1" applyBorder="1" applyAlignment="1">
      <alignment horizontal="center" vertical="center" wrapText="1"/>
    </xf>
    <xf numFmtId="0" fontId="5" fillId="0" borderId="0" xfId="0" applyFont="1" applyAlignment="1" applyProtection="1">
      <alignment horizontal="center"/>
      <protection locked="0"/>
    </xf>
    <xf numFmtId="0" fontId="5" fillId="0" borderId="41" xfId="0" applyFont="1" applyBorder="1" applyAlignment="1">
      <alignment horizontal="center" wrapText="1"/>
    </xf>
    <xf numFmtId="0" fontId="5" fillId="0" borderId="42" xfId="0" applyFont="1" applyBorder="1" applyAlignment="1">
      <alignment horizontal="center" wrapText="1"/>
    </xf>
    <xf numFmtId="0" fontId="5" fillId="15" borderId="6" xfId="0" applyFont="1" applyFill="1" applyBorder="1" applyAlignment="1">
      <alignment horizontal="center"/>
    </xf>
    <xf numFmtId="0" fontId="5" fillId="15" borderId="7" xfId="0" applyFont="1" applyFill="1" applyBorder="1" applyAlignment="1">
      <alignment horizontal="center"/>
    </xf>
    <xf numFmtId="0" fontId="5" fillId="15" borderId="8" xfId="0" applyFont="1" applyFill="1" applyBorder="1" applyAlignment="1">
      <alignment horizontal="center"/>
    </xf>
    <xf numFmtId="166" fontId="5" fillId="0" borderId="4" xfId="0" applyNumberFormat="1" applyFont="1" applyBorder="1" applyAlignment="1">
      <alignment horizontal="right"/>
    </xf>
    <xf numFmtId="166" fontId="0" fillId="0" borderId="12" xfId="0" applyNumberFormat="1" applyBorder="1" applyAlignment="1">
      <alignment horizontal="right"/>
    </xf>
    <xf numFmtId="0" fontId="5" fillId="0" borderId="31" xfId="0" applyFont="1" applyBorder="1" applyAlignment="1">
      <alignment wrapText="1"/>
    </xf>
    <xf numFmtId="0" fontId="39" fillId="3" borderId="45" xfId="15" applyFont="1" applyFill="1" applyBorder="1" applyAlignment="1">
      <alignment vertical="center"/>
    </xf>
    <xf numFmtId="0" fontId="36" fillId="3" borderId="45" xfId="15" applyFont="1" applyFill="1" applyBorder="1" applyAlignment="1">
      <alignment vertical="center"/>
    </xf>
    <xf numFmtId="0" fontId="0" fillId="0" borderId="29" xfId="0" applyBorder="1" applyAlignment="1"/>
    <xf numFmtId="0" fontId="0" fillId="0" borderId="39" xfId="0" applyBorder="1" applyAlignment="1"/>
    <xf numFmtId="166" fontId="0" fillId="14" borderId="17" xfId="0" applyNumberFormat="1" applyFill="1" applyBorder="1" applyAlignment="1"/>
    <xf numFmtId="166" fontId="0" fillId="14" borderId="18" xfId="0" applyNumberFormat="1" applyFill="1" applyBorder="1" applyAlignment="1"/>
    <xf numFmtId="0" fontId="0" fillId="14" borderId="18" xfId="0" applyFill="1" applyBorder="1" applyAlignment="1"/>
    <xf numFmtId="0" fontId="0" fillId="0" borderId="17" xfId="0" applyBorder="1" applyAlignment="1"/>
    <xf numFmtId="0" fontId="0" fillId="0" borderId="18" xfId="0" applyBorder="1" applyAlignment="1"/>
    <xf numFmtId="166" fontId="0" fillId="0" borderId="17" xfId="0" applyNumberFormat="1" applyBorder="1" applyAlignment="1"/>
    <xf numFmtId="166" fontId="0" fillId="0" borderId="18" xfId="0" applyNumberFormat="1" applyBorder="1" applyAlignment="1"/>
    <xf numFmtId="0" fontId="0" fillId="15" borderId="39" xfId="0" applyFill="1" applyBorder="1" applyAlignment="1"/>
    <xf numFmtId="4" fontId="0" fillId="14" borderId="17" xfId="0" applyNumberFormat="1" applyFill="1" applyBorder="1" applyAlignment="1"/>
    <xf numFmtId="4" fontId="0" fillId="14" borderId="18" xfId="0" applyNumberFormat="1" applyFill="1" applyBorder="1" applyAlignment="1"/>
    <xf numFmtId="0" fontId="0" fillId="15" borderId="17" xfId="0" applyFill="1" applyBorder="1" applyAlignment="1"/>
    <xf numFmtId="0" fontId="0" fillId="15" borderId="18" xfId="0" applyFill="1" applyBorder="1" applyAlignment="1"/>
  </cellXfs>
  <cellStyles count="18">
    <cellStyle name="Comma" xfId="13" builtinId="3"/>
    <cellStyle name="Comma 2" xfId="11" xr:uid="{CE324367-AC40-4787-9AF8-CE188DC5FEB7}"/>
    <cellStyle name="Currency" xfId="5" builtinId="4"/>
    <cellStyle name="Hyperlink 2" xfId="12" xr:uid="{D59A22EB-26D6-419D-BD4A-7B6603D1E500}"/>
    <cellStyle name="Normal" xfId="0" builtinId="0"/>
    <cellStyle name="Normal 2" xfId="9" xr:uid="{E7D8425F-4AF7-4A36-8A64-6688B28C3772}"/>
    <cellStyle name="Normal 2 2" xfId="17" xr:uid="{DA0A0E8E-4CA1-4AD7-BE6D-7D6757109CB7}"/>
    <cellStyle name="Normal 2 3" xfId="16" xr:uid="{062E7D7D-B5CC-4277-A699-69523AAFD93F}"/>
    <cellStyle name="Normal 3" xfId="1" xr:uid="{289704C6-4ADD-429F-A15F-6DCEF4CE471A}"/>
    <cellStyle name="Normal 4" xfId="15" xr:uid="{E147C43B-DF6C-446E-9E21-67C4EB851CB3}"/>
    <cellStyle name="Normal_LEA_List" xfId="2" xr:uid="{77544387-1810-4402-AC08-CAA87C0534D4}"/>
    <cellStyle name="Normal_LEA_List_codes" xfId="3" xr:uid="{D94A7FF9-B3E9-4A8E-9EA2-61FD637100F6}"/>
    <cellStyle name="Normal_Sheet1" xfId="4" xr:uid="{6181EB8E-AA15-4FF9-B761-93CB47BAB7B3}"/>
    <cellStyle name="Normal_wrkstA_Q1_1" xfId="8" xr:uid="{79661120-8981-4456-800A-7C59A10DE383}"/>
    <cellStyle name="Normal_wrkstB_Q1" xfId="6" xr:uid="{E04BC57B-FA55-4CD1-9198-F34939555468}"/>
    <cellStyle name="Normal_wrkstB_Q1_1" xfId="7" xr:uid="{6AF7BAD9-C931-4780-AF73-88B6676AB787}"/>
    <cellStyle name="Percent" xfId="14" builtinId="5"/>
    <cellStyle name="Percent 2" xfId="10" xr:uid="{70EBB86E-DF25-4728-A4BA-ADDB2E4BE712}"/>
  </cellStyles>
  <dxfs count="16">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F107C-8073-4BA9-8DA0-C39308DDCDAE}">
  <dimension ref="A1:J32"/>
  <sheetViews>
    <sheetView workbookViewId="0">
      <selection activeCell="B6" sqref="B6:I6"/>
    </sheetView>
  </sheetViews>
  <sheetFormatPr defaultRowHeight="14.45"/>
  <cols>
    <col min="3" max="3" width="17.28515625" customWidth="1"/>
    <col min="8" max="8" width="19.28515625" customWidth="1"/>
    <col min="9" max="9" width="2.85546875" customWidth="1"/>
  </cols>
  <sheetData>
    <row r="1" spans="1:9" ht="17.45">
      <c r="A1" s="354" t="s">
        <v>0</v>
      </c>
      <c r="B1" s="354"/>
      <c r="C1" s="354"/>
      <c r="D1" s="354"/>
      <c r="E1" s="354"/>
      <c r="F1" s="354"/>
      <c r="G1" s="354"/>
      <c r="H1" s="354"/>
      <c r="I1" s="147"/>
    </row>
    <row r="2" spans="1:9" ht="15.6">
      <c r="A2" s="355" t="s">
        <v>1</v>
      </c>
      <c r="B2" s="355"/>
      <c r="C2" s="355"/>
      <c r="D2" s="355"/>
      <c r="E2" s="355"/>
      <c r="F2" s="355"/>
      <c r="G2" s="355"/>
      <c r="H2" s="355"/>
      <c r="I2" s="355"/>
    </row>
    <row r="3" spans="1:9" ht="7.15" customHeight="1">
      <c r="A3" s="148"/>
      <c r="B3" s="149"/>
      <c r="C3" s="147"/>
      <c r="D3" s="150"/>
      <c r="E3" s="147"/>
      <c r="F3" s="147"/>
      <c r="G3" s="147"/>
      <c r="H3" s="147"/>
      <c r="I3" s="147"/>
    </row>
    <row r="4" spans="1:9" ht="15.6">
      <c r="A4" s="151" t="s">
        <v>2</v>
      </c>
      <c r="B4" s="343"/>
      <c r="C4" s="152"/>
      <c r="D4" s="359"/>
      <c r="E4" s="360"/>
      <c r="F4" s="361"/>
      <c r="G4" s="153" t="s">
        <v>3</v>
      </c>
      <c r="H4" s="357"/>
      <c r="I4" s="358"/>
    </row>
    <row r="5" spans="1:9">
      <c r="A5" s="154"/>
      <c r="B5" s="440" t="s">
        <v>4</v>
      </c>
      <c r="C5" s="441"/>
      <c r="D5" s="441"/>
      <c r="E5" s="441"/>
      <c r="F5" s="441"/>
      <c r="G5" s="441"/>
      <c r="H5" s="441"/>
      <c r="I5" s="155"/>
    </row>
    <row r="6" spans="1:9" ht="64.900000000000006" customHeight="1">
      <c r="A6" s="156"/>
      <c r="B6" s="349" t="s">
        <v>5</v>
      </c>
      <c r="C6" s="350"/>
      <c r="D6" s="350"/>
      <c r="E6" s="350"/>
      <c r="F6" s="350"/>
      <c r="G6" s="350"/>
      <c r="H6" s="350"/>
      <c r="I6" s="351"/>
    </row>
    <row r="7" spans="1:9" ht="12.6" customHeight="1">
      <c r="A7" s="156"/>
      <c r="B7" s="353"/>
      <c r="C7" s="353"/>
      <c r="D7" s="353"/>
      <c r="E7" s="157"/>
      <c r="F7" s="353"/>
      <c r="G7" s="353"/>
      <c r="H7" s="353"/>
      <c r="I7" s="158"/>
    </row>
    <row r="8" spans="1:9">
      <c r="A8" s="156"/>
      <c r="B8" s="353"/>
      <c r="C8" s="353"/>
      <c r="D8" s="353"/>
      <c r="E8" s="157"/>
      <c r="F8" s="353"/>
      <c r="G8" s="353"/>
      <c r="H8" s="353"/>
      <c r="I8" s="158"/>
    </row>
    <row r="9" spans="1:9">
      <c r="A9" s="156"/>
      <c r="B9" s="353"/>
      <c r="C9" s="353"/>
      <c r="D9" s="353"/>
      <c r="E9" s="157"/>
      <c r="F9" s="353"/>
      <c r="G9" s="353"/>
      <c r="H9" s="353"/>
      <c r="I9" s="158"/>
    </row>
    <row r="10" spans="1:9">
      <c r="A10" s="156"/>
      <c r="B10" s="353"/>
      <c r="C10" s="353"/>
      <c r="D10" s="353"/>
      <c r="E10" s="157"/>
      <c r="F10" s="353"/>
      <c r="G10" s="353"/>
      <c r="H10" s="353"/>
      <c r="I10" s="158"/>
    </row>
    <row r="11" spans="1:9">
      <c r="A11" s="156"/>
      <c r="B11" s="353"/>
      <c r="C11" s="353"/>
      <c r="D11" s="353"/>
      <c r="E11" s="157"/>
      <c r="F11" s="353"/>
      <c r="G11" s="353"/>
      <c r="H11" s="353"/>
      <c r="I11" s="158"/>
    </row>
    <row r="12" spans="1:9">
      <c r="A12" s="156"/>
      <c r="B12" s="353"/>
      <c r="C12" s="353"/>
      <c r="D12" s="353"/>
      <c r="E12" s="157"/>
      <c r="F12" s="353"/>
      <c r="G12" s="353"/>
      <c r="H12" s="353"/>
      <c r="I12" s="158"/>
    </row>
    <row r="13" spans="1:9">
      <c r="A13" s="156"/>
      <c r="B13" s="353"/>
      <c r="C13" s="353"/>
      <c r="D13" s="353"/>
      <c r="E13" s="157"/>
      <c r="F13" s="353"/>
      <c r="G13" s="353"/>
      <c r="H13" s="353"/>
      <c r="I13" s="158"/>
    </row>
    <row r="14" spans="1:9" ht="6.6" customHeight="1">
      <c r="A14" s="156"/>
      <c r="B14" s="159"/>
      <c r="C14" s="160"/>
      <c r="D14" s="157"/>
      <c r="E14" s="157"/>
      <c r="F14" s="157"/>
      <c r="G14" s="161"/>
      <c r="H14" s="160"/>
      <c r="I14" s="158"/>
    </row>
    <row r="15" spans="1:9">
      <c r="A15" s="156"/>
      <c r="B15" s="162" t="s">
        <v>6</v>
      </c>
      <c r="C15" s="160"/>
      <c r="D15" s="160"/>
      <c r="E15" s="160"/>
      <c r="F15" s="160"/>
      <c r="G15" s="160"/>
      <c r="H15" s="160"/>
      <c r="I15" s="158"/>
    </row>
    <row r="16" spans="1:9" ht="39.6" customHeight="1">
      <c r="A16" s="156"/>
      <c r="B16" s="349" t="s">
        <v>7</v>
      </c>
      <c r="C16" s="350"/>
      <c r="D16" s="350"/>
      <c r="E16" s="148"/>
      <c r="F16" s="352" t="s">
        <v>8</v>
      </c>
      <c r="G16" s="352"/>
      <c r="H16" s="352"/>
      <c r="I16" s="163"/>
    </row>
    <row r="17" spans="1:10">
      <c r="A17" s="156"/>
      <c r="B17" s="164" t="s">
        <v>9</v>
      </c>
      <c r="C17" s="356"/>
      <c r="D17" s="356"/>
      <c r="E17" s="148"/>
      <c r="F17" s="164" t="s">
        <v>9</v>
      </c>
      <c r="G17" s="356"/>
      <c r="H17" s="356"/>
      <c r="I17" s="163"/>
    </row>
    <row r="18" spans="1:10">
      <c r="A18" s="156"/>
      <c r="B18" s="165" t="s">
        <v>10</v>
      </c>
      <c r="C18" s="356"/>
      <c r="D18" s="356"/>
      <c r="E18" s="160"/>
      <c r="F18" s="165" t="s">
        <v>10</v>
      </c>
      <c r="G18" s="356"/>
      <c r="H18" s="356"/>
      <c r="I18" s="166"/>
    </row>
    <row r="19" spans="1:10">
      <c r="A19" s="156"/>
      <c r="B19" s="165" t="s">
        <v>11</v>
      </c>
      <c r="C19" s="356"/>
      <c r="D19" s="356"/>
      <c r="E19" s="148"/>
      <c r="F19" s="165" t="s">
        <v>11</v>
      </c>
      <c r="G19" s="356"/>
      <c r="H19" s="356"/>
      <c r="I19" s="163"/>
    </row>
    <row r="20" spans="1:10">
      <c r="A20" s="156"/>
      <c r="B20" s="165" t="s">
        <v>12</v>
      </c>
      <c r="C20" s="356"/>
      <c r="D20" s="356"/>
      <c r="E20" s="160"/>
      <c r="F20" s="165" t="s">
        <v>12</v>
      </c>
      <c r="G20" s="356"/>
      <c r="H20" s="356"/>
      <c r="I20" s="166"/>
    </row>
    <row r="21" spans="1:10" ht="7.9" customHeight="1">
      <c r="A21" s="156"/>
      <c r="B21" s="165"/>
      <c r="C21" s="160"/>
      <c r="D21" s="160"/>
      <c r="E21" s="160"/>
      <c r="F21" s="160"/>
      <c r="G21" s="160"/>
      <c r="H21" s="148"/>
      <c r="I21" s="158"/>
    </row>
    <row r="22" spans="1:10" ht="5.45" customHeight="1">
      <c r="A22" s="156"/>
      <c r="B22" s="165"/>
      <c r="C22" s="160"/>
      <c r="D22" s="160"/>
      <c r="E22" s="160"/>
      <c r="F22" s="160"/>
      <c r="G22" s="160"/>
      <c r="H22" s="148"/>
      <c r="I22" s="158"/>
    </row>
    <row r="23" spans="1:10">
      <c r="A23" s="156"/>
      <c r="B23" s="162" t="s">
        <v>13</v>
      </c>
      <c r="C23" s="160"/>
      <c r="D23" s="160"/>
      <c r="E23" s="160"/>
      <c r="F23" s="160"/>
      <c r="G23" s="160"/>
      <c r="H23" s="160"/>
      <c r="I23" s="158"/>
    </row>
    <row r="24" spans="1:10" ht="69.599999999999994" customHeight="1">
      <c r="A24" s="156"/>
      <c r="B24" s="363" t="s">
        <v>14</v>
      </c>
      <c r="C24" s="364"/>
      <c r="D24" s="364"/>
      <c r="E24" s="364"/>
      <c r="F24" s="364"/>
      <c r="G24" s="364"/>
      <c r="H24" s="364"/>
      <c r="I24" s="365"/>
      <c r="J24" s="291"/>
    </row>
    <row r="25" spans="1:10">
      <c r="A25" s="156"/>
      <c r="B25" s="164" t="s">
        <v>9</v>
      </c>
      <c r="C25" s="366"/>
      <c r="D25" s="366"/>
      <c r="E25" s="160"/>
      <c r="F25" s="165" t="s">
        <v>9</v>
      </c>
      <c r="G25" s="366"/>
      <c r="H25" s="366"/>
      <c r="I25" s="158"/>
    </row>
    <row r="26" spans="1:10">
      <c r="A26" s="156"/>
      <c r="B26" s="164" t="s">
        <v>10</v>
      </c>
      <c r="C26" s="367"/>
      <c r="D26" s="367"/>
      <c r="E26" s="160"/>
      <c r="F26" s="165" t="s">
        <v>10</v>
      </c>
      <c r="G26" s="367"/>
      <c r="H26" s="367"/>
      <c r="I26" s="158"/>
    </row>
    <row r="27" spans="1:10">
      <c r="A27" s="156"/>
      <c r="B27" s="164" t="s">
        <v>15</v>
      </c>
      <c r="C27" s="367"/>
      <c r="D27" s="367"/>
      <c r="E27" s="160"/>
      <c r="F27" s="165" t="s">
        <v>15</v>
      </c>
      <c r="G27" s="367"/>
      <c r="H27" s="367"/>
      <c r="I27" s="158"/>
    </row>
    <row r="28" spans="1:10">
      <c r="A28" s="156"/>
      <c r="B28" s="159"/>
      <c r="C28" s="367"/>
      <c r="D28" s="367"/>
      <c r="E28" s="160"/>
      <c r="F28" s="160"/>
      <c r="G28" s="367"/>
      <c r="H28" s="367"/>
      <c r="I28" s="158"/>
    </row>
    <row r="29" spans="1:10" ht="7.15" customHeight="1" thickBot="1">
      <c r="A29" s="167"/>
      <c r="B29" s="159"/>
      <c r="C29" s="168"/>
      <c r="D29" s="168"/>
      <c r="E29" s="159"/>
      <c r="F29" s="159"/>
      <c r="G29" s="168"/>
      <c r="H29" s="168"/>
      <c r="I29" s="158"/>
    </row>
    <row r="30" spans="1:10" ht="16.149999999999999" thickTop="1">
      <c r="A30" s="169"/>
      <c r="B30" s="362"/>
      <c r="C30" s="362"/>
      <c r="D30" s="362"/>
      <c r="E30" s="362"/>
      <c r="F30" s="362"/>
      <c r="G30" s="170"/>
      <c r="H30" s="171"/>
      <c r="I30" s="172"/>
    </row>
    <row r="31" spans="1:10" ht="15.6">
      <c r="A31" s="156"/>
      <c r="B31" s="173"/>
      <c r="C31" s="168" t="s">
        <v>16</v>
      </c>
      <c r="D31" s="173"/>
      <c r="E31" s="173"/>
      <c r="F31" s="173"/>
      <c r="G31" s="174"/>
      <c r="H31" s="168" t="s">
        <v>17</v>
      </c>
      <c r="I31" s="175"/>
    </row>
    <row r="32" spans="1:10" ht="15.6">
      <c r="A32" s="176" t="s">
        <v>18</v>
      </c>
      <c r="B32" s="177"/>
      <c r="C32" s="178"/>
      <c r="D32" s="178"/>
      <c r="E32" s="178"/>
      <c r="F32" s="178"/>
      <c r="G32" s="178"/>
      <c r="H32" s="178"/>
      <c r="I32" s="179"/>
    </row>
  </sheetData>
  <mergeCells count="39">
    <mergeCell ref="B30:F30"/>
    <mergeCell ref="B24:I24"/>
    <mergeCell ref="G25:H25"/>
    <mergeCell ref="G26:H26"/>
    <mergeCell ref="G27:H27"/>
    <mergeCell ref="G28:H28"/>
    <mergeCell ref="C25:D25"/>
    <mergeCell ref="C26:D26"/>
    <mergeCell ref="C27:D27"/>
    <mergeCell ref="C28:D28"/>
    <mergeCell ref="A1:H1"/>
    <mergeCell ref="A2:I2"/>
    <mergeCell ref="C20:D20"/>
    <mergeCell ref="G17:H17"/>
    <mergeCell ref="G18:H18"/>
    <mergeCell ref="G19:H19"/>
    <mergeCell ref="G20:H20"/>
    <mergeCell ref="F13:H13"/>
    <mergeCell ref="H4:I4"/>
    <mergeCell ref="C17:D17"/>
    <mergeCell ref="C18:D18"/>
    <mergeCell ref="C19:D19"/>
    <mergeCell ref="B11:D11"/>
    <mergeCell ref="B12:D12"/>
    <mergeCell ref="B13:D13"/>
    <mergeCell ref="D4:F4"/>
    <mergeCell ref="B6:I6"/>
    <mergeCell ref="B16:D16"/>
    <mergeCell ref="F16:H16"/>
    <mergeCell ref="B7:D7"/>
    <mergeCell ref="B8:D8"/>
    <mergeCell ref="B9:D9"/>
    <mergeCell ref="B10:D10"/>
    <mergeCell ref="F7:H7"/>
    <mergeCell ref="F8:H8"/>
    <mergeCell ref="F9:H9"/>
    <mergeCell ref="F10:H10"/>
    <mergeCell ref="F11:H11"/>
    <mergeCell ref="F12:H1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5A971-6CD7-4309-A7F5-3FCBD0191550}">
  <sheetPr>
    <pageSetUpPr fitToPage="1"/>
  </sheetPr>
  <dimension ref="A2:K18"/>
  <sheetViews>
    <sheetView zoomScaleNormal="100" workbookViewId="0">
      <selection activeCell="B9" sqref="B9"/>
    </sheetView>
  </sheetViews>
  <sheetFormatPr defaultColWidth="8.85546875" defaultRowHeight="13.15"/>
  <cols>
    <col min="1" max="1" width="7.28515625" style="294" customWidth="1"/>
    <col min="2" max="2" width="16.7109375" style="294" customWidth="1"/>
    <col min="3" max="3" width="11.28515625" style="294" customWidth="1"/>
    <col min="4" max="4" width="12.140625" style="294" customWidth="1"/>
    <col min="5" max="6" width="15.7109375" style="294" customWidth="1"/>
    <col min="7" max="7" width="12.140625" style="294" customWidth="1"/>
    <col min="8" max="9" width="15.7109375" style="294" customWidth="1"/>
    <col min="10" max="16384" width="8.85546875" style="294"/>
  </cols>
  <sheetData>
    <row r="2" spans="1:9" ht="15.6">
      <c r="A2" s="293" t="s">
        <v>19</v>
      </c>
    </row>
    <row r="5" spans="1:9" ht="33" customHeight="1">
      <c r="A5" s="295"/>
      <c r="B5" s="296" t="s">
        <v>20</v>
      </c>
      <c r="C5" s="297" t="s">
        <v>21</v>
      </c>
      <c r="D5" s="298" t="s">
        <v>22</v>
      </c>
      <c r="E5" s="299" t="s">
        <v>23</v>
      </c>
      <c r="F5" s="299" t="s">
        <v>24</v>
      </c>
      <c r="G5" s="298" t="s">
        <v>22</v>
      </c>
      <c r="H5" s="299" t="s">
        <v>25</v>
      </c>
      <c r="I5" s="299" t="s">
        <v>26</v>
      </c>
    </row>
    <row r="6" spans="1:9" ht="33" customHeight="1">
      <c r="A6" s="300"/>
      <c r="B6" s="301" t="s">
        <v>27</v>
      </c>
      <c r="C6" s="302" t="s">
        <v>28</v>
      </c>
      <c r="D6" s="303" t="s">
        <v>29</v>
      </c>
      <c r="E6" s="303" t="s">
        <v>30</v>
      </c>
      <c r="F6" s="303" t="s">
        <v>31</v>
      </c>
      <c r="G6" s="303" t="s">
        <v>25</v>
      </c>
      <c r="H6" s="304" t="s">
        <v>32</v>
      </c>
      <c r="I6" s="303" t="s">
        <v>33</v>
      </c>
    </row>
    <row r="7" spans="1:9" ht="50.25" customHeight="1">
      <c r="A7" s="305">
        <v>3220</v>
      </c>
      <c r="B7" s="306" t="s">
        <v>34</v>
      </c>
      <c r="C7" s="307" t="s">
        <v>35</v>
      </c>
      <c r="D7" s="308">
        <v>0.33300000000000002</v>
      </c>
      <c r="E7" s="308">
        <v>0.33300000000000002</v>
      </c>
      <c r="F7" s="309" t="s">
        <v>22</v>
      </c>
      <c r="G7" s="308">
        <v>0.33400000000000002</v>
      </c>
      <c r="H7" s="309" t="s">
        <v>22</v>
      </c>
      <c r="I7" s="309" t="s">
        <v>22</v>
      </c>
    </row>
    <row r="8" spans="1:9" ht="50.25" customHeight="1">
      <c r="A8" s="305">
        <v>3204</v>
      </c>
      <c r="B8" s="306" t="s">
        <v>36</v>
      </c>
      <c r="C8" s="307" t="s">
        <v>37</v>
      </c>
      <c r="D8" s="308">
        <v>0.5</v>
      </c>
      <c r="E8" s="308">
        <v>0.5</v>
      </c>
      <c r="F8" s="309" t="s">
        <v>22</v>
      </c>
      <c r="G8" s="309" t="s">
        <v>22</v>
      </c>
      <c r="H8" s="309" t="s">
        <v>22</v>
      </c>
      <c r="I8" s="309" t="s">
        <v>22</v>
      </c>
    </row>
    <row r="9" spans="1:9" ht="50.25" customHeight="1">
      <c r="A9" s="310">
        <v>3203</v>
      </c>
      <c r="B9" s="311" t="s">
        <v>38</v>
      </c>
      <c r="C9" s="312" t="s">
        <v>39</v>
      </c>
      <c r="D9" s="371" t="s">
        <v>22</v>
      </c>
      <c r="E9" s="368" t="s">
        <v>40</v>
      </c>
      <c r="F9" s="368" t="s">
        <v>41</v>
      </c>
      <c r="G9" s="371" t="s">
        <v>22</v>
      </c>
      <c r="H9" s="368" t="s">
        <v>42</v>
      </c>
      <c r="I9" s="368" t="s">
        <v>43</v>
      </c>
    </row>
    <row r="10" spans="1:9" ht="2.25" customHeight="1">
      <c r="A10" s="305"/>
      <c r="B10" s="306"/>
      <c r="C10" s="307"/>
      <c r="D10" s="372"/>
      <c r="E10" s="369"/>
      <c r="F10" s="369"/>
      <c r="G10" s="372"/>
      <c r="H10" s="369"/>
      <c r="I10" s="369"/>
    </row>
    <row r="11" spans="1:9" ht="2.25" customHeight="1">
      <c r="A11" s="313"/>
      <c r="B11" s="314"/>
      <c r="C11" s="315"/>
      <c r="D11" s="372"/>
      <c r="E11" s="369"/>
      <c r="F11" s="369"/>
      <c r="G11" s="372"/>
      <c r="H11" s="369"/>
      <c r="I11" s="369"/>
    </row>
    <row r="12" spans="1:9" ht="50.25" customHeight="1">
      <c r="A12" s="316">
        <v>3205</v>
      </c>
      <c r="B12" s="317" t="s">
        <v>44</v>
      </c>
      <c r="C12" s="318" t="s">
        <v>45</v>
      </c>
      <c r="D12" s="373"/>
      <c r="E12" s="370"/>
      <c r="F12" s="370"/>
      <c r="G12" s="373"/>
      <c r="H12" s="370"/>
      <c r="I12" s="370"/>
    </row>
    <row r="18" spans="11:11">
      <c r="K18" s="319"/>
    </row>
  </sheetData>
  <mergeCells count="6">
    <mergeCell ref="I9:I12"/>
    <mergeCell ref="D9:D12"/>
    <mergeCell ref="E9:E12"/>
    <mergeCell ref="F9:F12"/>
    <mergeCell ref="G9:G12"/>
    <mergeCell ref="H9:H12"/>
  </mergeCells>
  <pageMargins left="0.7" right="0.7" top="0.75" bottom="0.75" header="0.3" footer="2.5499999999999998"/>
  <pageSetup orientation="landscape" r:id="rId1"/>
  <headerFooter>
    <oddFooter>&amp;R&amp;8&amp;Z
&amp;F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1"/>
  <sheetViews>
    <sheetView zoomScale="85" zoomScaleNormal="85" workbookViewId="0">
      <selection activeCell="G3" sqref="G3"/>
    </sheetView>
  </sheetViews>
  <sheetFormatPr defaultColWidth="9.140625" defaultRowHeight="15.6"/>
  <cols>
    <col min="1" max="2" width="9.140625" style="90"/>
    <col min="3" max="3" width="14.140625" style="90" bestFit="1" customWidth="1"/>
    <col min="4" max="4" width="32.140625" style="90" customWidth="1"/>
    <col min="5" max="6" width="15.7109375" style="90" customWidth="1"/>
    <col min="7" max="8" width="20.5703125" style="90" customWidth="1"/>
    <col min="9" max="9" width="22.7109375" style="90" customWidth="1"/>
    <col min="10" max="10" width="12.5703125" style="108" customWidth="1"/>
    <col min="11" max="11" width="10.7109375" style="108" customWidth="1"/>
    <col min="12" max="12" width="16.7109375" style="90" bestFit="1" customWidth="1"/>
    <col min="13" max="13" width="22.42578125" style="91" bestFit="1" customWidth="1"/>
    <col min="14" max="16384" width="9.140625" style="90"/>
  </cols>
  <sheetData>
    <row r="1" spans="1:25" s="330" customFormat="1" ht="17.45">
      <c r="A1" s="374" t="s">
        <v>46</v>
      </c>
      <c r="B1" s="374"/>
      <c r="C1" s="374"/>
      <c r="D1" s="374"/>
      <c r="E1" s="374"/>
      <c r="F1" s="374"/>
      <c r="G1" s="374"/>
      <c r="H1" s="374"/>
      <c r="I1" s="374"/>
      <c r="J1" s="374"/>
      <c r="K1" s="374"/>
      <c r="L1" s="374"/>
      <c r="M1" s="374"/>
    </row>
    <row r="3" spans="1:25" ht="16.149999999999999" thickBot="1">
      <c r="D3" s="119"/>
      <c r="E3" s="119"/>
      <c r="F3" s="119"/>
      <c r="G3" s="90" t="s">
        <v>47</v>
      </c>
      <c r="J3" s="110"/>
      <c r="K3" s="110"/>
    </row>
    <row r="4" spans="1:25" ht="15.75" customHeight="1">
      <c r="C4" s="90" t="s">
        <v>48</v>
      </c>
      <c r="D4" s="90" t="s">
        <v>49</v>
      </c>
      <c r="G4" s="320" t="s">
        <v>50</v>
      </c>
      <c r="H4" s="320" t="b">
        <v>0</v>
      </c>
      <c r="J4" s="111"/>
      <c r="K4" s="112"/>
      <c r="L4" s="121"/>
      <c r="M4" s="122"/>
    </row>
    <row r="5" spans="1:25" ht="15.75" customHeight="1" thickBot="1">
      <c r="C5" s="90" t="s">
        <v>51</v>
      </c>
      <c r="D5" s="90">
        <f>VLOOKUP(D4,CBG_File!A:C,3,FALSE)</f>
        <v>0</v>
      </c>
      <c r="G5" s="90" t="s">
        <v>52</v>
      </c>
      <c r="H5" s="320" t="b">
        <v>0</v>
      </c>
      <c r="J5" s="113"/>
      <c r="K5" s="113"/>
      <c r="L5" s="123" t="s">
        <v>53</v>
      </c>
      <c r="M5" s="124">
        <f>M78</f>
        <v>0</v>
      </c>
    </row>
    <row r="6" spans="1:25" ht="15.75" customHeight="1">
      <c r="C6" s="90" t="s">
        <v>54</v>
      </c>
      <c r="D6" s="90">
        <f>VLOOKUP(D4,CBG_File!A:B,2,FALSE)</f>
        <v>0</v>
      </c>
      <c r="G6" s="90" t="s">
        <v>55</v>
      </c>
      <c r="H6" s="320" t="b">
        <v>0</v>
      </c>
      <c r="J6" s="113"/>
      <c r="K6" s="114"/>
      <c r="M6"/>
    </row>
    <row r="7" spans="1:25" ht="27" customHeight="1">
      <c r="G7" s="90" t="s">
        <v>56</v>
      </c>
      <c r="H7" s="321" t="b">
        <v>0</v>
      </c>
      <c r="I7" s="116"/>
      <c r="J7" s="117"/>
      <c r="K7" s="117"/>
      <c r="L7" s="118"/>
    </row>
    <row r="8" spans="1:25" ht="45" customHeight="1">
      <c r="A8" s="92" t="s">
        <v>57</v>
      </c>
      <c r="B8" s="92" t="s">
        <v>54</v>
      </c>
      <c r="C8" s="109" t="s">
        <v>58</v>
      </c>
      <c r="D8" s="109" t="s">
        <v>59</v>
      </c>
      <c r="E8" s="25" t="s">
        <v>60</v>
      </c>
      <c r="F8" s="25" t="s">
        <v>61</v>
      </c>
      <c r="G8" s="92" t="s">
        <v>62</v>
      </c>
      <c r="H8" s="92" t="s">
        <v>63</v>
      </c>
      <c r="I8" s="109" t="s">
        <v>64</v>
      </c>
      <c r="J8" s="93" t="s">
        <v>65</v>
      </c>
      <c r="K8" s="93" t="s">
        <v>66</v>
      </c>
      <c r="L8" s="92" t="s">
        <v>67</v>
      </c>
      <c r="M8" s="144" t="s">
        <v>68</v>
      </c>
      <c r="Y8" s="329"/>
    </row>
    <row r="9" spans="1:25">
      <c r="A9" s="94" t="str">
        <f>$D$4</f>
        <v>Pick Your SU</v>
      </c>
      <c r="B9" s="95">
        <f>$D$6</f>
        <v>0</v>
      </c>
      <c r="C9" s="94"/>
      <c r="D9" s="94"/>
      <c r="E9" s="94"/>
      <c r="F9" s="94"/>
      <c r="G9" s="94"/>
      <c r="H9" s="94"/>
      <c r="I9" s="94"/>
      <c r="J9" s="96"/>
      <c r="K9" s="96"/>
      <c r="L9" s="97"/>
      <c r="M9" s="98">
        <f>L9</f>
        <v>0</v>
      </c>
    </row>
    <row r="10" spans="1:25" ht="20.100000000000001" customHeight="1">
      <c r="A10" s="94" t="str">
        <f t="shared" ref="A10:A73" si="0">$D$4</f>
        <v>Pick Your SU</v>
      </c>
      <c r="B10" s="95">
        <f t="shared" ref="B10:B73" si="1">$D$6</f>
        <v>0</v>
      </c>
      <c r="C10" s="94"/>
      <c r="D10" s="94"/>
      <c r="E10" s="94"/>
      <c r="F10" s="94"/>
      <c r="G10" s="94"/>
      <c r="H10" s="94"/>
      <c r="I10" s="94"/>
      <c r="J10" s="96"/>
      <c r="K10" s="96"/>
      <c r="L10" s="97"/>
      <c r="M10" s="98">
        <f t="shared" ref="M10:M73" si="2">L10</f>
        <v>0</v>
      </c>
    </row>
    <row r="11" spans="1:25" ht="20.100000000000001" customHeight="1">
      <c r="A11" s="94" t="str">
        <f t="shared" si="0"/>
        <v>Pick Your SU</v>
      </c>
      <c r="B11" s="95">
        <f t="shared" si="1"/>
        <v>0</v>
      </c>
      <c r="C11" s="94"/>
      <c r="D11" s="94"/>
      <c r="E11" s="94"/>
      <c r="F11" s="94"/>
      <c r="G11" s="94"/>
      <c r="H11" s="94"/>
      <c r="I11" s="94"/>
      <c r="J11" s="96"/>
      <c r="K11" s="96"/>
      <c r="L11" s="97"/>
      <c r="M11" s="99">
        <f>L11</f>
        <v>0</v>
      </c>
    </row>
    <row r="12" spans="1:25" ht="20.100000000000001" customHeight="1">
      <c r="A12" s="94" t="str">
        <f t="shared" si="0"/>
        <v>Pick Your SU</v>
      </c>
      <c r="B12" s="95">
        <f t="shared" si="1"/>
        <v>0</v>
      </c>
      <c r="C12" s="94"/>
      <c r="D12" s="94"/>
      <c r="E12" s="94"/>
      <c r="F12" s="94"/>
      <c r="G12" s="94"/>
      <c r="H12" s="94"/>
      <c r="I12" s="94"/>
      <c r="J12" s="96"/>
      <c r="K12" s="96"/>
      <c r="L12" s="100"/>
      <c r="M12" s="99">
        <f>L12</f>
        <v>0</v>
      </c>
    </row>
    <row r="13" spans="1:25" ht="20.100000000000001" customHeight="1">
      <c r="A13" s="94" t="str">
        <f t="shared" si="0"/>
        <v>Pick Your SU</v>
      </c>
      <c r="B13" s="95">
        <f t="shared" si="1"/>
        <v>0</v>
      </c>
      <c r="C13" s="101"/>
      <c r="D13" s="102"/>
      <c r="E13" s="102"/>
      <c r="F13" s="102"/>
      <c r="G13" s="94"/>
      <c r="H13" s="94"/>
      <c r="I13" s="94"/>
      <c r="J13" s="103"/>
      <c r="K13" s="103"/>
      <c r="L13" s="104"/>
      <c r="M13" s="99">
        <f t="shared" si="2"/>
        <v>0</v>
      </c>
    </row>
    <row r="14" spans="1:25" ht="20.100000000000001" customHeight="1">
      <c r="A14" s="94" t="str">
        <f t="shared" si="0"/>
        <v>Pick Your SU</v>
      </c>
      <c r="B14" s="95">
        <f t="shared" si="1"/>
        <v>0</v>
      </c>
      <c r="C14" s="101"/>
      <c r="D14" s="102"/>
      <c r="E14" s="102"/>
      <c r="F14" s="102"/>
      <c r="G14" s="94"/>
      <c r="H14" s="94"/>
      <c r="I14" s="94"/>
      <c r="J14" s="103"/>
      <c r="K14" s="103"/>
      <c r="L14" s="105"/>
      <c r="M14" s="99">
        <f t="shared" si="2"/>
        <v>0</v>
      </c>
    </row>
    <row r="15" spans="1:25" ht="20.100000000000001" customHeight="1">
      <c r="A15" s="94" t="str">
        <f t="shared" si="0"/>
        <v>Pick Your SU</v>
      </c>
      <c r="B15" s="95">
        <f t="shared" si="1"/>
        <v>0</v>
      </c>
      <c r="C15" s="101"/>
      <c r="D15" s="102"/>
      <c r="E15" s="102"/>
      <c r="F15" s="102"/>
      <c r="G15" s="94"/>
      <c r="H15" s="94"/>
      <c r="I15" s="94"/>
      <c r="J15" s="103"/>
      <c r="K15" s="103"/>
      <c r="L15" s="105"/>
      <c r="M15" s="99">
        <f t="shared" si="2"/>
        <v>0</v>
      </c>
    </row>
    <row r="16" spans="1:25" ht="20.100000000000001" customHeight="1">
      <c r="A16" s="94" t="str">
        <f t="shared" si="0"/>
        <v>Pick Your SU</v>
      </c>
      <c r="B16" s="95">
        <f t="shared" si="1"/>
        <v>0</v>
      </c>
      <c r="C16" s="101"/>
      <c r="D16" s="102"/>
      <c r="E16" s="102"/>
      <c r="F16" s="102"/>
      <c r="G16" s="94"/>
      <c r="H16" s="94"/>
      <c r="I16" s="94"/>
      <c r="J16" s="103"/>
      <c r="K16" s="103"/>
      <c r="L16" s="105"/>
      <c r="M16" s="99">
        <f t="shared" si="2"/>
        <v>0</v>
      </c>
    </row>
    <row r="17" spans="1:13" ht="20.100000000000001" customHeight="1">
      <c r="A17" s="94" t="str">
        <f t="shared" si="0"/>
        <v>Pick Your SU</v>
      </c>
      <c r="B17" s="95">
        <f t="shared" si="1"/>
        <v>0</v>
      </c>
      <c r="C17" s="101"/>
      <c r="D17" s="102"/>
      <c r="E17" s="102"/>
      <c r="F17" s="102"/>
      <c r="G17" s="94"/>
      <c r="H17" s="94"/>
      <c r="I17" s="94"/>
      <c r="J17" s="103"/>
      <c r="K17" s="103"/>
      <c r="L17" s="105"/>
      <c r="M17" s="99">
        <f t="shared" si="2"/>
        <v>0</v>
      </c>
    </row>
    <row r="18" spans="1:13" ht="20.100000000000001" customHeight="1">
      <c r="A18" s="94" t="str">
        <f t="shared" si="0"/>
        <v>Pick Your SU</v>
      </c>
      <c r="B18" s="95">
        <f t="shared" si="1"/>
        <v>0</v>
      </c>
      <c r="C18" s="101"/>
      <c r="D18" s="102"/>
      <c r="E18" s="102"/>
      <c r="F18" s="102"/>
      <c r="G18" s="94"/>
      <c r="H18" s="94"/>
      <c r="I18" s="94"/>
      <c r="J18" s="103"/>
      <c r="K18" s="103"/>
      <c r="L18" s="105"/>
      <c r="M18" s="99">
        <f t="shared" si="2"/>
        <v>0</v>
      </c>
    </row>
    <row r="19" spans="1:13" ht="20.100000000000001" customHeight="1">
      <c r="A19" s="94" t="str">
        <f t="shared" si="0"/>
        <v>Pick Your SU</v>
      </c>
      <c r="B19" s="95">
        <f t="shared" si="1"/>
        <v>0</v>
      </c>
      <c r="C19" s="101"/>
      <c r="D19" s="102"/>
      <c r="E19" s="102"/>
      <c r="F19" s="102"/>
      <c r="G19" s="94"/>
      <c r="H19" s="94"/>
      <c r="I19" s="94"/>
      <c r="J19" s="103"/>
      <c r="K19" s="103"/>
      <c r="L19" s="105"/>
      <c r="M19" s="99">
        <f t="shared" si="2"/>
        <v>0</v>
      </c>
    </row>
    <row r="20" spans="1:13" ht="20.100000000000001" customHeight="1">
      <c r="A20" s="94" t="str">
        <f t="shared" si="0"/>
        <v>Pick Your SU</v>
      </c>
      <c r="B20" s="95">
        <f t="shared" si="1"/>
        <v>0</v>
      </c>
      <c r="C20" s="101"/>
      <c r="D20" s="102"/>
      <c r="E20" s="102"/>
      <c r="F20" s="102"/>
      <c r="G20" s="94"/>
      <c r="H20" s="94"/>
      <c r="I20" s="94"/>
      <c r="J20" s="103"/>
      <c r="K20" s="103"/>
      <c r="L20" s="105"/>
      <c r="M20" s="99">
        <f t="shared" si="2"/>
        <v>0</v>
      </c>
    </row>
    <row r="21" spans="1:13" ht="20.100000000000001" customHeight="1">
      <c r="A21" s="94" t="str">
        <f t="shared" si="0"/>
        <v>Pick Your SU</v>
      </c>
      <c r="B21" s="95">
        <f t="shared" si="1"/>
        <v>0</v>
      </c>
      <c r="C21" s="101"/>
      <c r="D21" s="102"/>
      <c r="E21" s="102"/>
      <c r="F21" s="102"/>
      <c r="G21" s="94"/>
      <c r="H21" s="94"/>
      <c r="I21" s="94"/>
      <c r="J21" s="103"/>
      <c r="K21" s="103"/>
      <c r="L21" s="105"/>
      <c r="M21" s="99">
        <f t="shared" si="2"/>
        <v>0</v>
      </c>
    </row>
    <row r="22" spans="1:13" ht="20.100000000000001" customHeight="1">
      <c r="A22" s="94" t="str">
        <f t="shared" si="0"/>
        <v>Pick Your SU</v>
      </c>
      <c r="B22" s="95">
        <f t="shared" si="1"/>
        <v>0</v>
      </c>
      <c r="C22" s="101"/>
      <c r="D22" s="102"/>
      <c r="E22" s="102"/>
      <c r="F22" s="102"/>
      <c r="G22" s="94"/>
      <c r="H22" s="94"/>
      <c r="I22" s="94"/>
      <c r="J22" s="103"/>
      <c r="K22" s="103"/>
      <c r="L22" s="105"/>
      <c r="M22" s="99">
        <f t="shared" si="2"/>
        <v>0</v>
      </c>
    </row>
    <row r="23" spans="1:13" ht="20.100000000000001" customHeight="1">
      <c r="A23" s="94" t="str">
        <f t="shared" si="0"/>
        <v>Pick Your SU</v>
      </c>
      <c r="B23" s="95">
        <f t="shared" si="1"/>
        <v>0</v>
      </c>
      <c r="C23" s="101"/>
      <c r="D23" s="102"/>
      <c r="E23" s="102"/>
      <c r="F23" s="102"/>
      <c r="G23" s="94"/>
      <c r="H23" s="94"/>
      <c r="I23" s="94"/>
      <c r="J23" s="103"/>
      <c r="K23" s="103"/>
      <c r="L23" s="105"/>
      <c r="M23" s="99">
        <f t="shared" si="2"/>
        <v>0</v>
      </c>
    </row>
    <row r="24" spans="1:13" ht="20.100000000000001" customHeight="1">
      <c r="A24" s="94" t="str">
        <f t="shared" si="0"/>
        <v>Pick Your SU</v>
      </c>
      <c r="B24" s="95">
        <f t="shared" si="1"/>
        <v>0</v>
      </c>
      <c r="C24" s="101"/>
      <c r="D24" s="102"/>
      <c r="E24" s="102"/>
      <c r="F24" s="102"/>
      <c r="G24" s="94"/>
      <c r="H24" s="94"/>
      <c r="I24" s="94"/>
      <c r="J24" s="103"/>
      <c r="K24" s="103"/>
      <c r="L24" s="105"/>
      <c r="M24" s="99">
        <f t="shared" si="2"/>
        <v>0</v>
      </c>
    </row>
    <row r="25" spans="1:13" ht="20.25" customHeight="1">
      <c r="A25" s="94" t="str">
        <f t="shared" si="0"/>
        <v>Pick Your SU</v>
      </c>
      <c r="B25" s="95">
        <f t="shared" si="1"/>
        <v>0</v>
      </c>
      <c r="C25" s="101"/>
      <c r="D25" s="102"/>
      <c r="E25" s="102"/>
      <c r="F25" s="102"/>
      <c r="G25" s="94"/>
      <c r="H25" s="94"/>
      <c r="I25" s="94"/>
      <c r="J25" s="103"/>
      <c r="K25" s="103"/>
      <c r="L25" s="105"/>
      <c r="M25" s="99">
        <f t="shared" si="2"/>
        <v>0</v>
      </c>
    </row>
    <row r="26" spans="1:13">
      <c r="A26" s="94" t="str">
        <f t="shared" si="0"/>
        <v>Pick Your SU</v>
      </c>
      <c r="B26" s="95">
        <f t="shared" si="1"/>
        <v>0</v>
      </c>
      <c r="C26" s="101"/>
      <c r="D26" s="102"/>
      <c r="E26" s="102"/>
      <c r="F26" s="102"/>
      <c r="G26" s="94"/>
      <c r="H26" s="94"/>
      <c r="I26" s="94"/>
      <c r="J26" s="103"/>
      <c r="K26" s="103"/>
      <c r="L26" s="105"/>
      <c r="M26" s="99">
        <f t="shared" si="2"/>
        <v>0</v>
      </c>
    </row>
    <row r="27" spans="1:13">
      <c r="A27" s="94" t="str">
        <f t="shared" si="0"/>
        <v>Pick Your SU</v>
      </c>
      <c r="B27" s="95">
        <f t="shared" si="1"/>
        <v>0</v>
      </c>
      <c r="C27" s="101"/>
      <c r="D27" s="102"/>
      <c r="E27" s="102"/>
      <c r="F27" s="102"/>
      <c r="G27" s="94"/>
      <c r="H27" s="94"/>
      <c r="I27" s="94"/>
      <c r="J27" s="103"/>
      <c r="K27" s="103"/>
      <c r="L27" s="105"/>
      <c r="M27" s="99">
        <f t="shared" si="2"/>
        <v>0</v>
      </c>
    </row>
    <row r="28" spans="1:13">
      <c r="A28" s="94" t="str">
        <f t="shared" si="0"/>
        <v>Pick Your SU</v>
      </c>
      <c r="B28" s="95">
        <f t="shared" si="1"/>
        <v>0</v>
      </c>
      <c r="C28" s="101"/>
      <c r="D28" s="102"/>
      <c r="E28" s="102"/>
      <c r="F28" s="102"/>
      <c r="G28" s="94"/>
      <c r="H28" s="94"/>
      <c r="I28" s="94"/>
      <c r="J28" s="103"/>
      <c r="K28" s="103"/>
      <c r="L28" s="105"/>
      <c r="M28" s="99">
        <f t="shared" si="2"/>
        <v>0</v>
      </c>
    </row>
    <row r="29" spans="1:13">
      <c r="A29" s="94" t="str">
        <f t="shared" si="0"/>
        <v>Pick Your SU</v>
      </c>
      <c r="B29" s="95">
        <f t="shared" si="1"/>
        <v>0</v>
      </c>
      <c r="C29" s="101"/>
      <c r="D29" s="102"/>
      <c r="E29" s="102"/>
      <c r="F29" s="102"/>
      <c r="G29" s="94"/>
      <c r="H29" s="94"/>
      <c r="I29" s="94"/>
      <c r="J29" s="103"/>
      <c r="K29" s="103"/>
      <c r="L29" s="105"/>
      <c r="M29" s="99">
        <f t="shared" si="2"/>
        <v>0</v>
      </c>
    </row>
    <row r="30" spans="1:13">
      <c r="A30" s="94" t="str">
        <f t="shared" si="0"/>
        <v>Pick Your SU</v>
      </c>
      <c r="B30" s="95">
        <f t="shared" si="1"/>
        <v>0</v>
      </c>
      <c r="C30" s="101"/>
      <c r="D30" s="102"/>
      <c r="E30" s="102"/>
      <c r="F30" s="102"/>
      <c r="G30" s="94"/>
      <c r="H30" s="94"/>
      <c r="I30" s="94"/>
      <c r="J30" s="103"/>
      <c r="K30" s="103"/>
      <c r="L30" s="105"/>
      <c r="M30" s="99">
        <f t="shared" si="2"/>
        <v>0</v>
      </c>
    </row>
    <row r="31" spans="1:13">
      <c r="A31" s="94" t="str">
        <f t="shared" si="0"/>
        <v>Pick Your SU</v>
      </c>
      <c r="B31" s="95">
        <f t="shared" si="1"/>
        <v>0</v>
      </c>
      <c r="C31" s="101"/>
      <c r="D31" s="102"/>
      <c r="E31" s="102"/>
      <c r="F31" s="102"/>
      <c r="G31" s="94"/>
      <c r="H31" s="94"/>
      <c r="I31" s="94"/>
      <c r="J31" s="103"/>
      <c r="K31" s="103"/>
      <c r="L31" s="105"/>
      <c r="M31" s="99">
        <f t="shared" si="2"/>
        <v>0</v>
      </c>
    </row>
    <row r="32" spans="1:13">
      <c r="A32" s="94" t="str">
        <f t="shared" si="0"/>
        <v>Pick Your SU</v>
      </c>
      <c r="B32" s="95">
        <f t="shared" si="1"/>
        <v>0</v>
      </c>
      <c r="C32" s="101"/>
      <c r="D32" s="102"/>
      <c r="E32" s="102"/>
      <c r="F32" s="102"/>
      <c r="G32" s="94"/>
      <c r="H32" s="94"/>
      <c r="I32" s="94"/>
      <c r="J32" s="103"/>
      <c r="K32" s="103"/>
      <c r="L32" s="105"/>
      <c r="M32" s="99">
        <f t="shared" si="2"/>
        <v>0</v>
      </c>
    </row>
    <row r="33" spans="1:13">
      <c r="A33" s="94" t="str">
        <f t="shared" si="0"/>
        <v>Pick Your SU</v>
      </c>
      <c r="B33" s="95">
        <f t="shared" si="1"/>
        <v>0</v>
      </c>
      <c r="C33" s="101"/>
      <c r="D33" s="102"/>
      <c r="E33" s="102"/>
      <c r="F33" s="102"/>
      <c r="G33" s="94"/>
      <c r="H33" s="94"/>
      <c r="I33" s="94"/>
      <c r="J33" s="103"/>
      <c r="K33" s="103"/>
      <c r="L33" s="105"/>
      <c r="M33" s="99">
        <f t="shared" si="2"/>
        <v>0</v>
      </c>
    </row>
    <row r="34" spans="1:13">
      <c r="A34" s="94" t="str">
        <f t="shared" si="0"/>
        <v>Pick Your SU</v>
      </c>
      <c r="B34" s="95">
        <f t="shared" si="1"/>
        <v>0</v>
      </c>
      <c r="C34" s="101"/>
      <c r="D34" s="102"/>
      <c r="E34" s="102"/>
      <c r="F34" s="102"/>
      <c r="G34" s="94"/>
      <c r="H34" s="94"/>
      <c r="I34" s="94"/>
      <c r="J34" s="103"/>
      <c r="K34" s="103"/>
      <c r="L34" s="105"/>
      <c r="M34" s="99">
        <f t="shared" si="2"/>
        <v>0</v>
      </c>
    </row>
    <row r="35" spans="1:13">
      <c r="A35" s="94" t="str">
        <f t="shared" si="0"/>
        <v>Pick Your SU</v>
      </c>
      <c r="B35" s="95">
        <f t="shared" si="1"/>
        <v>0</v>
      </c>
      <c r="C35" s="101"/>
      <c r="D35" s="102"/>
      <c r="E35" s="102"/>
      <c r="F35" s="102"/>
      <c r="G35" s="94"/>
      <c r="H35" s="94"/>
      <c r="I35" s="94"/>
      <c r="J35" s="103"/>
      <c r="K35" s="103"/>
      <c r="L35" s="105"/>
      <c r="M35" s="99">
        <f t="shared" si="2"/>
        <v>0</v>
      </c>
    </row>
    <row r="36" spans="1:13">
      <c r="A36" s="94" t="str">
        <f t="shared" si="0"/>
        <v>Pick Your SU</v>
      </c>
      <c r="B36" s="95">
        <f t="shared" si="1"/>
        <v>0</v>
      </c>
      <c r="C36" s="101"/>
      <c r="D36" s="102"/>
      <c r="E36" s="102"/>
      <c r="F36" s="102"/>
      <c r="G36" s="94"/>
      <c r="H36" s="94"/>
      <c r="I36" s="94"/>
      <c r="J36" s="103"/>
      <c r="K36" s="103"/>
      <c r="L36" s="105"/>
      <c r="M36" s="99">
        <f t="shared" si="2"/>
        <v>0</v>
      </c>
    </row>
    <row r="37" spans="1:13">
      <c r="A37" s="94" t="str">
        <f t="shared" si="0"/>
        <v>Pick Your SU</v>
      </c>
      <c r="B37" s="95">
        <f t="shared" si="1"/>
        <v>0</v>
      </c>
      <c r="C37" s="101"/>
      <c r="D37" s="102"/>
      <c r="E37" s="102"/>
      <c r="F37" s="102"/>
      <c r="G37" s="94"/>
      <c r="H37" s="94"/>
      <c r="I37" s="94"/>
      <c r="J37" s="103"/>
      <c r="K37" s="103"/>
      <c r="L37" s="105"/>
      <c r="M37" s="99">
        <f t="shared" si="2"/>
        <v>0</v>
      </c>
    </row>
    <row r="38" spans="1:13">
      <c r="A38" s="94" t="str">
        <f t="shared" si="0"/>
        <v>Pick Your SU</v>
      </c>
      <c r="B38" s="95">
        <f t="shared" si="1"/>
        <v>0</v>
      </c>
      <c r="C38" s="101"/>
      <c r="D38" s="102"/>
      <c r="E38" s="102"/>
      <c r="F38" s="102"/>
      <c r="G38" s="94"/>
      <c r="H38" s="94"/>
      <c r="I38" s="94"/>
      <c r="J38" s="103"/>
      <c r="K38" s="103"/>
      <c r="L38" s="105"/>
      <c r="M38" s="99">
        <f t="shared" si="2"/>
        <v>0</v>
      </c>
    </row>
    <row r="39" spans="1:13">
      <c r="A39" s="94" t="str">
        <f t="shared" si="0"/>
        <v>Pick Your SU</v>
      </c>
      <c r="B39" s="95">
        <f t="shared" si="1"/>
        <v>0</v>
      </c>
      <c r="C39" s="101"/>
      <c r="D39" s="102"/>
      <c r="E39" s="102"/>
      <c r="F39" s="102"/>
      <c r="G39" s="94"/>
      <c r="H39" s="94"/>
      <c r="I39" s="94"/>
      <c r="J39" s="103"/>
      <c r="K39" s="103"/>
      <c r="L39" s="105"/>
      <c r="M39" s="99">
        <f t="shared" si="2"/>
        <v>0</v>
      </c>
    </row>
    <row r="40" spans="1:13">
      <c r="A40" s="94" t="str">
        <f t="shared" si="0"/>
        <v>Pick Your SU</v>
      </c>
      <c r="B40" s="95">
        <f t="shared" si="1"/>
        <v>0</v>
      </c>
      <c r="C40" s="101"/>
      <c r="D40" s="102"/>
      <c r="E40" s="102"/>
      <c r="F40" s="102"/>
      <c r="G40" s="94"/>
      <c r="H40" s="94"/>
      <c r="I40" s="94"/>
      <c r="J40" s="103"/>
      <c r="K40" s="103"/>
      <c r="L40" s="105"/>
      <c r="M40" s="99">
        <f t="shared" si="2"/>
        <v>0</v>
      </c>
    </row>
    <row r="41" spans="1:13">
      <c r="A41" s="94" t="str">
        <f t="shared" si="0"/>
        <v>Pick Your SU</v>
      </c>
      <c r="B41" s="95">
        <f t="shared" si="1"/>
        <v>0</v>
      </c>
      <c r="C41" s="101"/>
      <c r="D41" s="102"/>
      <c r="E41" s="102"/>
      <c r="F41" s="102"/>
      <c r="G41" s="94"/>
      <c r="H41" s="94"/>
      <c r="I41" s="94"/>
      <c r="J41" s="103"/>
      <c r="K41" s="103"/>
      <c r="L41" s="105"/>
      <c r="M41" s="99">
        <f t="shared" si="2"/>
        <v>0</v>
      </c>
    </row>
    <row r="42" spans="1:13">
      <c r="A42" s="94" t="str">
        <f t="shared" si="0"/>
        <v>Pick Your SU</v>
      </c>
      <c r="B42" s="95">
        <f t="shared" si="1"/>
        <v>0</v>
      </c>
      <c r="C42" s="101"/>
      <c r="D42" s="102"/>
      <c r="E42" s="102"/>
      <c r="F42" s="102"/>
      <c r="G42" s="94"/>
      <c r="H42" s="94"/>
      <c r="I42" s="94"/>
      <c r="J42" s="103"/>
      <c r="K42" s="103"/>
      <c r="L42" s="105"/>
      <c r="M42" s="99">
        <f t="shared" si="2"/>
        <v>0</v>
      </c>
    </row>
    <row r="43" spans="1:13">
      <c r="A43" s="94" t="str">
        <f t="shared" si="0"/>
        <v>Pick Your SU</v>
      </c>
      <c r="B43" s="95">
        <f t="shared" si="1"/>
        <v>0</v>
      </c>
      <c r="C43" s="101"/>
      <c r="D43" s="102"/>
      <c r="E43" s="102"/>
      <c r="F43" s="102"/>
      <c r="G43" s="94"/>
      <c r="H43" s="94"/>
      <c r="I43" s="94"/>
      <c r="J43" s="103"/>
      <c r="K43" s="103"/>
      <c r="L43" s="105"/>
      <c r="M43" s="99">
        <f t="shared" si="2"/>
        <v>0</v>
      </c>
    </row>
    <row r="44" spans="1:13">
      <c r="A44" s="94" t="str">
        <f t="shared" si="0"/>
        <v>Pick Your SU</v>
      </c>
      <c r="B44" s="95">
        <f t="shared" si="1"/>
        <v>0</v>
      </c>
      <c r="C44" s="101"/>
      <c r="D44" s="102"/>
      <c r="E44" s="102"/>
      <c r="F44" s="102"/>
      <c r="G44" s="94"/>
      <c r="H44" s="94"/>
      <c r="I44" s="94"/>
      <c r="J44" s="103"/>
      <c r="K44" s="103"/>
      <c r="L44" s="105"/>
      <c r="M44" s="99">
        <f t="shared" si="2"/>
        <v>0</v>
      </c>
    </row>
    <row r="45" spans="1:13">
      <c r="A45" s="94" t="str">
        <f t="shared" si="0"/>
        <v>Pick Your SU</v>
      </c>
      <c r="B45" s="95">
        <f t="shared" si="1"/>
        <v>0</v>
      </c>
      <c r="C45" s="101"/>
      <c r="D45" s="102"/>
      <c r="E45" s="102"/>
      <c r="F45" s="102"/>
      <c r="G45" s="94"/>
      <c r="H45" s="94"/>
      <c r="I45" s="94"/>
      <c r="J45" s="103"/>
      <c r="K45" s="103"/>
      <c r="L45" s="105"/>
      <c r="M45" s="99">
        <f t="shared" si="2"/>
        <v>0</v>
      </c>
    </row>
    <row r="46" spans="1:13">
      <c r="A46" s="94" t="str">
        <f t="shared" si="0"/>
        <v>Pick Your SU</v>
      </c>
      <c r="B46" s="95">
        <f t="shared" si="1"/>
        <v>0</v>
      </c>
      <c r="C46" s="101"/>
      <c r="D46" s="102"/>
      <c r="E46" s="102"/>
      <c r="F46" s="102"/>
      <c r="G46" s="94"/>
      <c r="H46" s="94"/>
      <c r="I46" s="94"/>
      <c r="J46" s="103"/>
      <c r="K46" s="103"/>
      <c r="L46" s="105"/>
      <c r="M46" s="99">
        <f t="shared" si="2"/>
        <v>0</v>
      </c>
    </row>
    <row r="47" spans="1:13">
      <c r="A47" s="94" t="str">
        <f t="shared" si="0"/>
        <v>Pick Your SU</v>
      </c>
      <c r="B47" s="95">
        <f t="shared" si="1"/>
        <v>0</v>
      </c>
      <c r="C47" s="101"/>
      <c r="D47" s="102"/>
      <c r="E47" s="102"/>
      <c r="F47" s="102"/>
      <c r="G47" s="94"/>
      <c r="H47" s="94"/>
      <c r="I47" s="94"/>
      <c r="J47" s="103"/>
      <c r="K47" s="103"/>
      <c r="L47" s="105"/>
      <c r="M47" s="99">
        <f t="shared" si="2"/>
        <v>0</v>
      </c>
    </row>
    <row r="48" spans="1:13">
      <c r="A48" s="94" t="str">
        <f t="shared" si="0"/>
        <v>Pick Your SU</v>
      </c>
      <c r="B48" s="95">
        <f t="shared" si="1"/>
        <v>0</v>
      </c>
      <c r="C48" s="101"/>
      <c r="D48" s="102"/>
      <c r="E48" s="102"/>
      <c r="F48" s="102"/>
      <c r="G48" s="94"/>
      <c r="H48" s="94"/>
      <c r="I48" s="94"/>
      <c r="J48" s="103"/>
      <c r="K48" s="103"/>
      <c r="L48" s="105"/>
      <c r="M48" s="99">
        <f t="shared" si="2"/>
        <v>0</v>
      </c>
    </row>
    <row r="49" spans="1:13">
      <c r="A49" s="94" t="str">
        <f t="shared" si="0"/>
        <v>Pick Your SU</v>
      </c>
      <c r="B49" s="95">
        <f t="shared" si="1"/>
        <v>0</v>
      </c>
      <c r="C49" s="101"/>
      <c r="D49" s="102"/>
      <c r="E49" s="102"/>
      <c r="F49" s="102"/>
      <c r="G49" s="94"/>
      <c r="H49" s="94"/>
      <c r="I49" s="94"/>
      <c r="J49" s="103"/>
      <c r="K49" s="103"/>
      <c r="L49" s="105"/>
      <c r="M49" s="99">
        <f t="shared" si="2"/>
        <v>0</v>
      </c>
    </row>
    <row r="50" spans="1:13">
      <c r="A50" s="94" t="str">
        <f t="shared" si="0"/>
        <v>Pick Your SU</v>
      </c>
      <c r="B50" s="95">
        <f t="shared" si="1"/>
        <v>0</v>
      </c>
      <c r="C50" s="101"/>
      <c r="D50" s="102"/>
      <c r="E50" s="102"/>
      <c r="F50" s="102"/>
      <c r="G50" s="94"/>
      <c r="H50" s="94"/>
      <c r="I50" s="94"/>
      <c r="J50" s="103"/>
      <c r="K50" s="103"/>
      <c r="L50" s="105"/>
      <c r="M50" s="99">
        <f t="shared" si="2"/>
        <v>0</v>
      </c>
    </row>
    <row r="51" spans="1:13">
      <c r="A51" s="94" t="str">
        <f t="shared" si="0"/>
        <v>Pick Your SU</v>
      </c>
      <c r="B51" s="95">
        <f t="shared" si="1"/>
        <v>0</v>
      </c>
      <c r="C51" s="101"/>
      <c r="D51" s="102"/>
      <c r="E51" s="102"/>
      <c r="F51" s="102"/>
      <c r="G51" s="94"/>
      <c r="H51" s="94"/>
      <c r="I51" s="94"/>
      <c r="J51" s="103"/>
      <c r="K51" s="103"/>
      <c r="L51" s="105"/>
      <c r="M51" s="99">
        <f t="shared" si="2"/>
        <v>0</v>
      </c>
    </row>
    <row r="52" spans="1:13">
      <c r="A52" s="94" t="str">
        <f t="shared" si="0"/>
        <v>Pick Your SU</v>
      </c>
      <c r="B52" s="95">
        <f t="shared" si="1"/>
        <v>0</v>
      </c>
      <c r="C52" s="101"/>
      <c r="D52" s="102"/>
      <c r="E52" s="102"/>
      <c r="F52" s="102"/>
      <c r="G52" s="94"/>
      <c r="H52" s="94"/>
      <c r="I52" s="94"/>
      <c r="J52" s="103"/>
      <c r="K52" s="103"/>
      <c r="L52" s="105"/>
      <c r="M52" s="99">
        <f t="shared" si="2"/>
        <v>0</v>
      </c>
    </row>
    <row r="53" spans="1:13">
      <c r="A53" s="94" t="str">
        <f t="shared" si="0"/>
        <v>Pick Your SU</v>
      </c>
      <c r="B53" s="95">
        <f t="shared" si="1"/>
        <v>0</v>
      </c>
      <c r="C53" s="101"/>
      <c r="D53" s="102"/>
      <c r="E53" s="102"/>
      <c r="F53" s="102"/>
      <c r="G53" s="94"/>
      <c r="H53" s="94"/>
      <c r="I53" s="94"/>
      <c r="J53" s="103"/>
      <c r="K53" s="103"/>
      <c r="L53" s="105"/>
      <c r="M53" s="99">
        <f t="shared" si="2"/>
        <v>0</v>
      </c>
    </row>
    <row r="54" spans="1:13">
      <c r="A54" s="94" t="str">
        <f t="shared" si="0"/>
        <v>Pick Your SU</v>
      </c>
      <c r="B54" s="95">
        <f t="shared" si="1"/>
        <v>0</v>
      </c>
      <c r="C54" s="101"/>
      <c r="D54" s="102"/>
      <c r="E54" s="102"/>
      <c r="F54" s="102"/>
      <c r="G54" s="94"/>
      <c r="H54" s="94"/>
      <c r="I54" s="94"/>
      <c r="J54" s="103"/>
      <c r="K54" s="103"/>
      <c r="L54" s="105"/>
      <c r="M54" s="99">
        <f t="shared" si="2"/>
        <v>0</v>
      </c>
    </row>
    <row r="55" spans="1:13">
      <c r="A55" s="94" t="str">
        <f t="shared" si="0"/>
        <v>Pick Your SU</v>
      </c>
      <c r="B55" s="95">
        <f t="shared" si="1"/>
        <v>0</v>
      </c>
      <c r="C55" s="101"/>
      <c r="D55" s="102"/>
      <c r="E55" s="102"/>
      <c r="F55" s="102"/>
      <c r="G55" s="94"/>
      <c r="H55" s="94"/>
      <c r="I55" s="94"/>
      <c r="J55" s="103"/>
      <c r="K55" s="103"/>
      <c r="L55" s="105"/>
      <c r="M55" s="99">
        <f t="shared" si="2"/>
        <v>0</v>
      </c>
    </row>
    <row r="56" spans="1:13">
      <c r="A56" s="94" t="str">
        <f t="shared" si="0"/>
        <v>Pick Your SU</v>
      </c>
      <c r="B56" s="95">
        <f t="shared" si="1"/>
        <v>0</v>
      </c>
      <c r="C56" s="101"/>
      <c r="D56" s="102"/>
      <c r="E56" s="102"/>
      <c r="F56" s="102"/>
      <c r="G56" s="94"/>
      <c r="H56" s="94"/>
      <c r="I56" s="94"/>
      <c r="J56" s="103"/>
      <c r="K56" s="103"/>
      <c r="L56" s="105"/>
      <c r="M56" s="99">
        <f t="shared" si="2"/>
        <v>0</v>
      </c>
    </row>
    <row r="57" spans="1:13">
      <c r="A57" s="94" t="str">
        <f t="shared" si="0"/>
        <v>Pick Your SU</v>
      </c>
      <c r="B57" s="95">
        <f t="shared" si="1"/>
        <v>0</v>
      </c>
      <c r="C57" s="101"/>
      <c r="D57" s="102"/>
      <c r="E57" s="102"/>
      <c r="F57" s="102"/>
      <c r="G57" s="94"/>
      <c r="H57" s="94"/>
      <c r="I57" s="94"/>
      <c r="J57" s="103"/>
      <c r="K57" s="103"/>
      <c r="L57" s="105"/>
      <c r="M57" s="99">
        <f t="shared" si="2"/>
        <v>0</v>
      </c>
    </row>
    <row r="58" spans="1:13">
      <c r="A58" s="94" t="str">
        <f t="shared" si="0"/>
        <v>Pick Your SU</v>
      </c>
      <c r="B58" s="95">
        <f t="shared" si="1"/>
        <v>0</v>
      </c>
      <c r="C58" s="101"/>
      <c r="D58" s="102"/>
      <c r="E58" s="102"/>
      <c r="F58" s="102"/>
      <c r="G58" s="94"/>
      <c r="H58" s="94"/>
      <c r="I58" s="94"/>
      <c r="J58" s="103"/>
      <c r="K58" s="103"/>
      <c r="L58" s="105"/>
      <c r="M58" s="99">
        <f t="shared" si="2"/>
        <v>0</v>
      </c>
    </row>
    <row r="59" spans="1:13">
      <c r="A59" s="94" t="str">
        <f t="shared" si="0"/>
        <v>Pick Your SU</v>
      </c>
      <c r="B59" s="95">
        <f t="shared" si="1"/>
        <v>0</v>
      </c>
      <c r="C59" s="101"/>
      <c r="D59" s="102"/>
      <c r="E59" s="102"/>
      <c r="F59" s="102"/>
      <c r="G59" s="94"/>
      <c r="H59" s="94"/>
      <c r="I59" s="94"/>
      <c r="J59" s="103"/>
      <c r="K59" s="103"/>
      <c r="L59" s="105"/>
      <c r="M59" s="99">
        <f t="shared" si="2"/>
        <v>0</v>
      </c>
    </row>
    <row r="60" spans="1:13">
      <c r="A60" s="94" t="str">
        <f t="shared" si="0"/>
        <v>Pick Your SU</v>
      </c>
      <c r="B60" s="95">
        <f t="shared" si="1"/>
        <v>0</v>
      </c>
      <c r="C60" s="101"/>
      <c r="D60" s="102"/>
      <c r="E60" s="102"/>
      <c r="F60" s="102"/>
      <c r="G60" s="94"/>
      <c r="H60" s="94"/>
      <c r="I60" s="94"/>
      <c r="J60" s="103"/>
      <c r="K60" s="103"/>
      <c r="L60" s="105"/>
      <c r="M60" s="99">
        <f t="shared" si="2"/>
        <v>0</v>
      </c>
    </row>
    <row r="61" spans="1:13">
      <c r="A61" s="94" t="str">
        <f t="shared" si="0"/>
        <v>Pick Your SU</v>
      </c>
      <c r="B61" s="95">
        <f t="shared" si="1"/>
        <v>0</v>
      </c>
      <c r="C61" s="101"/>
      <c r="D61" s="102"/>
      <c r="E61" s="102"/>
      <c r="F61" s="102"/>
      <c r="G61" s="94"/>
      <c r="H61" s="94"/>
      <c r="I61" s="94"/>
      <c r="J61" s="103"/>
      <c r="K61" s="103"/>
      <c r="L61" s="105"/>
      <c r="M61" s="99">
        <f t="shared" si="2"/>
        <v>0</v>
      </c>
    </row>
    <row r="62" spans="1:13">
      <c r="A62" s="94" t="str">
        <f t="shared" si="0"/>
        <v>Pick Your SU</v>
      </c>
      <c r="B62" s="95">
        <f t="shared" si="1"/>
        <v>0</v>
      </c>
      <c r="C62" s="101"/>
      <c r="D62" s="102"/>
      <c r="E62" s="102"/>
      <c r="F62" s="102"/>
      <c r="G62" s="94"/>
      <c r="H62" s="94"/>
      <c r="I62" s="94"/>
      <c r="J62" s="103"/>
      <c r="K62" s="103"/>
      <c r="L62" s="105"/>
      <c r="M62" s="99">
        <f t="shared" si="2"/>
        <v>0</v>
      </c>
    </row>
    <row r="63" spans="1:13">
      <c r="A63" s="94" t="str">
        <f t="shared" si="0"/>
        <v>Pick Your SU</v>
      </c>
      <c r="B63" s="95">
        <f t="shared" si="1"/>
        <v>0</v>
      </c>
      <c r="C63" s="101"/>
      <c r="D63" s="102"/>
      <c r="E63" s="102"/>
      <c r="F63" s="102"/>
      <c r="G63" s="94"/>
      <c r="H63" s="94"/>
      <c r="I63" s="94"/>
      <c r="J63" s="103"/>
      <c r="K63" s="103"/>
      <c r="L63" s="105"/>
      <c r="M63" s="99">
        <f t="shared" si="2"/>
        <v>0</v>
      </c>
    </row>
    <row r="64" spans="1:13">
      <c r="A64" s="94" t="str">
        <f t="shared" si="0"/>
        <v>Pick Your SU</v>
      </c>
      <c r="B64" s="95">
        <f t="shared" si="1"/>
        <v>0</v>
      </c>
      <c r="C64" s="101"/>
      <c r="D64" s="102"/>
      <c r="E64" s="102"/>
      <c r="F64" s="102"/>
      <c r="G64" s="94"/>
      <c r="H64" s="94"/>
      <c r="I64" s="94"/>
      <c r="J64" s="103"/>
      <c r="K64" s="103"/>
      <c r="L64" s="105"/>
      <c r="M64" s="99">
        <f t="shared" si="2"/>
        <v>0</v>
      </c>
    </row>
    <row r="65" spans="1:13">
      <c r="A65" s="94" t="str">
        <f t="shared" si="0"/>
        <v>Pick Your SU</v>
      </c>
      <c r="B65" s="95">
        <f t="shared" si="1"/>
        <v>0</v>
      </c>
      <c r="C65" s="101"/>
      <c r="D65" s="102"/>
      <c r="E65" s="102"/>
      <c r="F65" s="102"/>
      <c r="G65" s="94"/>
      <c r="H65" s="94"/>
      <c r="I65" s="94"/>
      <c r="J65" s="103"/>
      <c r="K65" s="103"/>
      <c r="L65" s="105"/>
      <c r="M65" s="99">
        <f t="shared" si="2"/>
        <v>0</v>
      </c>
    </row>
    <row r="66" spans="1:13">
      <c r="A66" s="94" t="str">
        <f t="shared" si="0"/>
        <v>Pick Your SU</v>
      </c>
      <c r="B66" s="95">
        <f t="shared" si="1"/>
        <v>0</v>
      </c>
      <c r="C66" s="101"/>
      <c r="D66" s="102"/>
      <c r="E66" s="102"/>
      <c r="F66" s="102"/>
      <c r="G66" s="94"/>
      <c r="H66" s="94"/>
      <c r="I66" s="94"/>
      <c r="J66" s="103"/>
      <c r="K66" s="103"/>
      <c r="L66" s="105"/>
      <c r="M66" s="99">
        <f t="shared" si="2"/>
        <v>0</v>
      </c>
    </row>
    <row r="67" spans="1:13">
      <c r="A67" s="94" t="str">
        <f t="shared" si="0"/>
        <v>Pick Your SU</v>
      </c>
      <c r="B67" s="95">
        <f t="shared" si="1"/>
        <v>0</v>
      </c>
      <c r="C67" s="101"/>
      <c r="D67" s="102"/>
      <c r="E67" s="102"/>
      <c r="F67" s="102"/>
      <c r="G67" s="94"/>
      <c r="H67" s="94"/>
      <c r="I67" s="94"/>
      <c r="J67" s="103"/>
      <c r="K67" s="103"/>
      <c r="L67" s="105"/>
      <c r="M67" s="99">
        <f t="shared" si="2"/>
        <v>0</v>
      </c>
    </row>
    <row r="68" spans="1:13">
      <c r="A68" s="94" t="str">
        <f t="shared" si="0"/>
        <v>Pick Your SU</v>
      </c>
      <c r="B68" s="95">
        <f t="shared" si="1"/>
        <v>0</v>
      </c>
      <c r="C68" s="101"/>
      <c r="D68" s="102"/>
      <c r="E68" s="102"/>
      <c r="F68" s="102"/>
      <c r="G68" s="94"/>
      <c r="H68" s="94"/>
      <c r="I68" s="94"/>
      <c r="J68" s="103"/>
      <c r="K68" s="103"/>
      <c r="L68" s="105"/>
      <c r="M68" s="99">
        <f t="shared" si="2"/>
        <v>0</v>
      </c>
    </row>
    <row r="69" spans="1:13">
      <c r="A69" s="94" t="str">
        <f t="shared" si="0"/>
        <v>Pick Your SU</v>
      </c>
      <c r="B69" s="95">
        <f t="shared" si="1"/>
        <v>0</v>
      </c>
      <c r="C69" s="101"/>
      <c r="D69" s="102"/>
      <c r="E69" s="102"/>
      <c r="F69" s="102"/>
      <c r="G69" s="94"/>
      <c r="H69" s="94"/>
      <c r="I69" s="94"/>
      <c r="J69" s="103"/>
      <c r="K69" s="103"/>
      <c r="L69" s="105"/>
      <c r="M69" s="99">
        <f t="shared" si="2"/>
        <v>0</v>
      </c>
    </row>
    <row r="70" spans="1:13">
      <c r="A70" s="94" t="str">
        <f t="shared" si="0"/>
        <v>Pick Your SU</v>
      </c>
      <c r="B70" s="95">
        <f t="shared" si="1"/>
        <v>0</v>
      </c>
      <c r="C70" s="101"/>
      <c r="D70" s="102"/>
      <c r="E70" s="102"/>
      <c r="F70" s="102"/>
      <c r="G70" s="94"/>
      <c r="H70" s="94"/>
      <c r="I70" s="94"/>
      <c r="J70" s="103"/>
      <c r="K70" s="103"/>
      <c r="L70" s="105"/>
      <c r="M70" s="99">
        <f t="shared" si="2"/>
        <v>0</v>
      </c>
    </row>
    <row r="71" spans="1:13">
      <c r="A71" s="94" t="str">
        <f t="shared" si="0"/>
        <v>Pick Your SU</v>
      </c>
      <c r="B71" s="95">
        <f t="shared" si="1"/>
        <v>0</v>
      </c>
      <c r="C71" s="101"/>
      <c r="D71" s="102"/>
      <c r="E71" s="102"/>
      <c r="F71" s="102"/>
      <c r="G71" s="94"/>
      <c r="H71" s="94"/>
      <c r="I71" s="94"/>
      <c r="J71" s="103"/>
      <c r="K71" s="103"/>
      <c r="L71" s="105"/>
      <c r="M71" s="99">
        <f t="shared" si="2"/>
        <v>0</v>
      </c>
    </row>
    <row r="72" spans="1:13">
      <c r="A72" s="94" t="str">
        <f t="shared" si="0"/>
        <v>Pick Your SU</v>
      </c>
      <c r="B72" s="95">
        <f t="shared" si="1"/>
        <v>0</v>
      </c>
      <c r="C72" s="101"/>
      <c r="D72" s="102"/>
      <c r="E72" s="102"/>
      <c r="F72" s="102"/>
      <c r="G72" s="94"/>
      <c r="H72" s="94"/>
      <c r="I72" s="94"/>
      <c r="J72" s="103"/>
      <c r="K72" s="103"/>
      <c r="L72" s="105"/>
      <c r="M72" s="99">
        <f t="shared" si="2"/>
        <v>0</v>
      </c>
    </row>
    <row r="73" spans="1:13">
      <c r="A73" s="94" t="str">
        <f t="shared" si="0"/>
        <v>Pick Your SU</v>
      </c>
      <c r="B73" s="95">
        <f t="shared" si="1"/>
        <v>0</v>
      </c>
      <c r="C73" s="101"/>
      <c r="D73" s="102"/>
      <c r="E73" s="102"/>
      <c r="F73" s="102"/>
      <c r="G73" s="94"/>
      <c r="H73" s="94"/>
      <c r="I73" s="94"/>
      <c r="J73" s="103"/>
      <c r="K73" s="103"/>
      <c r="L73" s="105"/>
      <c r="M73" s="99">
        <f t="shared" si="2"/>
        <v>0</v>
      </c>
    </row>
    <row r="74" spans="1:13">
      <c r="A74" s="94" t="str">
        <f t="shared" ref="A74:A77" si="3">$D$4</f>
        <v>Pick Your SU</v>
      </c>
      <c r="B74" s="95">
        <f t="shared" ref="B74:B77" si="4">$D$6</f>
        <v>0</v>
      </c>
      <c r="C74" s="101"/>
      <c r="D74" s="102"/>
      <c r="E74" s="102"/>
      <c r="F74" s="102"/>
      <c r="G74" s="94"/>
      <c r="H74" s="94"/>
      <c r="I74" s="94"/>
      <c r="J74" s="103"/>
      <c r="K74" s="103"/>
      <c r="L74" s="105"/>
      <c r="M74" s="99">
        <f t="shared" ref="M74:M77" si="5">L74</f>
        <v>0</v>
      </c>
    </row>
    <row r="75" spans="1:13">
      <c r="A75" s="94" t="str">
        <f t="shared" si="3"/>
        <v>Pick Your SU</v>
      </c>
      <c r="B75" s="95">
        <f t="shared" si="4"/>
        <v>0</v>
      </c>
      <c r="C75" s="101"/>
      <c r="D75" s="102"/>
      <c r="E75" s="102"/>
      <c r="F75" s="102"/>
      <c r="G75" s="94"/>
      <c r="H75" s="94"/>
      <c r="I75" s="94"/>
      <c r="J75" s="103"/>
      <c r="K75" s="103"/>
      <c r="L75" s="105"/>
      <c r="M75" s="99">
        <f t="shared" si="5"/>
        <v>0</v>
      </c>
    </row>
    <row r="76" spans="1:13">
      <c r="A76" s="94" t="str">
        <f t="shared" si="3"/>
        <v>Pick Your SU</v>
      </c>
      <c r="B76" s="95">
        <f t="shared" si="4"/>
        <v>0</v>
      </c>
      <c r="C76" s="101"/>
      <c r="D76" s="102"/>
      <c r="E76" s="102"/>
      <c r="F76" s="102"/>
      <c r="G76" s="94"/>
      <c r="H76" s="94"/>
      <c r="I76" s="94"/>
      <c r="J76" s="103"/>
      <c r="K76" s="103"/>
      <c r="L76" s="105"/>
      <c r="M76" s="99">
        <f t="shared" si="5"/>
        <v>0</v>
      </c>
    </row>
    <row r="77" spans="1:13">
      <c r="A77" s="94" t="str">
        <f t="shared" si="3"/>
        <v>Pick Your SU</v>
      </c>
      <c r="B77" s="95">
        <f t="shared" si="4"/>
        <v>0</v>
      </c>
      <c r="C77" s="101"/>
      <c r="D77" s="102"/>
      <c r="E77" s="102"/>
      <c r="F77" s="102"/>
      <c r="G77" s="94"/>
      <c r="H77" s="94"/>
      <c r="I77" s="94"/>
      <c r="J77" s="103"/>
      <c r="K77" s="103"/>
      <c r="L77" s="105"/>
      <c r="M77" s="99">
        <f t="shared" si="5"/>
        <v>0</v>
      </c>
    </row>
    <row r="78" spans="1:13">
      <c r="A78" s="106" t="s">
        <v>69</v>
      </c>
      <c r="B78" s="106"/>
      <c r="C78" s="106"/>
      <c r="D78" s="106"/>
      <c r="E78" s="106"/>
      <c r="F78" s="106"/>
      <c r="G78" s="106"/>
      <c r="H78" s="106"/>
      <c r="I78" s="106"/>
      <c r="J78" s="107"/>
      <c r="K78" s="107"/>
      <c r="L78" s="106"/>
      <c r="M78" s="99">
        <f>SUM(M9:M77)</f>
        <v>0</v>
      </c>
    </row>
    <row r="79" spans="1:13">
      <c r="E79" s="90" t="s">
        <v>70</v>
      </c>
    </row>
    <row r="80" spans="1:13">
      <c r="E80" s="325" t="s">
        <v>71</v>
      </c>
      <c r="F80" s="326"/>
      <c r="G80" s="326"/>
      <c r="H80" s="326"/>
      <c r="I80" s="326"/>
      <c r="J80" s="326"/>
      <c r="K80" s="326"/>
      <c r="L80" s="326"/>
      <c r="M80"/>
    </row>
    <row r="81" spans="5:13">
      <c r="E81" s="327" t="s">
        <v>72</v>
      </c>
      <c r="F81" s="328"/>
      <c r="G81" s="328"/>
      <c r="H81" s="328"/>
      <c r="I81" s="328"/>
      <c r="J81" s="328"/>
      <c r="K81" s="327" t="s">
        <v>73</v>
      </c>
      <c r="L81" s="328"/>
      <c r="M81"/>
    </row>
  </sheetData>
  <mergeCells count="1">
    <mergeCell ref="A1:M1"/>
  </mergeCells>
  <conditionalFormatting sqref="C9:C77">
    <cfRule type="duplicateValues" dxfId="15" priority="2"/>
  </conditionalFormatting>
  <conditionalFormatting sqref="D9:F77">
    <cfRule type="duplicateValues" dxfId="14" priority="1"/>
  </conditionalFormatting>
  <pageMargins left="0.7" right="0.7" top="0.75" bottom="0.75" header="0.3" footer="0.3"/>
  <pageSetup scale="36"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E4774E4-8C9E-42A2-BA92-CB6EE01F3321}">
          <x14:formula1>
            <xm:f>CBG_File!$A$16:$A$68</xm:f>
          </x14:formula1>
          <xm:sqref>D4:F4</xm:sqref>
        </x14:dataValidation>
        <x14:dataValidation type="list" allowBlank="1" showInputMessage="1" showErrorMessage="1" xr:uid="{14CE1B15-8C41-4373-96B2-3CC43E46E18E}">
          <x14:formula1>
            <xm:f>codes!$A$4:$A$26</xm:f>
          </x14:formula1>
          <xm:sqref>G9:G77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B5222-16D3-40A1-8B06-2D2DF1438322}">
  <sheetPr>
    <pageSetUpPr fitToPage="1"/>
  </sheetPr>
  <dimension ref="A1:AJ4003"/>
  <sheetViews>
    <sheetView tabSelected="1" zoomScaleNormal="100" workbookViewId="0">
      <selection activeCell="G3" sqref="G3"/>
    </sheetView>
  </sheetViews>
  <sheetFormatPr defaultColWidth="9.140625" defaultRowHeight="14.45"/>
  <cols>
    <col min="1" max="2" width="7.7109375" style="1" customWidth="1"/>
    <col min="3" max="3" width="13.7109375" style="1" customWidth="1"/>
    <col min="4" max="4" width="20.7109375" style="1" customWidth="1"/>
    <col min="5" max="5" width="7.7109375" style="1" customWidth="1"/>
    <col min="6" max="6" width="9.42578125" style="1" customWidth="1"/>
    <col min="7" max="7" width="14.7109375" style="1" customWidth="1"/>
    <col min="8" max="9" width="10.85546875" style="1" customWidth="1"/>
    <col min="10" max="10" width="13.7109375" style="1" customWidth="1"/>
    <col min="11" max="11" width="10.85546875" style="1" customWidth="1"/>
    <col min="12" max="12" width="15.28515625" style="89" customWidth="1"/>
    <col min="13" max="13" width="18.28515625" style="89" customWidth="1"/>
    <col min="14" max="14" width="12.7109375" style="1" customWidth="1"/>
    <col min="15" max="15" width="10.85546875" style="1" customWidth="1"/>
    <col min="16" max="16" width="24.42578125" style="1" bestFit="1" customWidth="1"/>
    <col min="17" max="17" width="14" style="1" customWidth="1"/>
    <col min="18" max="18" width="12.5703125" style="1" customWidth="1"/>
    <col min="19" max="19" width="11.85546875" style="1" customWidth="1"/>
    <col min="20" max="20" width="15.28515625" style="1" customWidth="1"/>
    <col min="21" max="21" width="12.28515625" style="1" hidden="1" customWidth="1"/>
    <col min="22" max="22" width="12.7109375" style="1" hidden="1" customWidth="1"/>
    <col min="23" max="23" width="11.85546875" style="11" hidden="1" customWidth="1"/>
    <col min="24" max="24" width="13.28515625" style="1" hidden="1" customWidth="1"/>
    <col min="25" max="25" width="13.7109375" style="1" hidden="1" customWidth="1"/>
    <col min="26" max="27" width="13.28515625" style="1" hidden="1" customWidth="1"/>
    <col min="28" max="28" width="16.28515625" style="1" hidden="1" customWidth="1"/>
    <col min="29" max="31" width="14.28515625" style="1" hidden="1" customWidth="1"/>
    <col min="32" max="32" width="14.42578125" style="1" customWidth="1"/>
    <col min="33" max="33" width="14.7109375" style="1" hidden="1" customWidth="1"/>
    <col min="34" max="36" width="9.140625" style="1" hidden="1" customWidth="1"/>
    <col min="37" max="16384" width="9.140625" style="1"/>
  </cols>
  <sheetData>
    <row r="1" spans="1:36" s="342" customFormat="1" ht="17.45">
      <c r="A1" s="374" t="s">
        <v>74</v>
      </c>
      <c r="B1" s="374"/>
      <c r="C1" s="374"/>
      <c r="D1" s="374"/>
      <c r="E1" s="374"/>
      <c r="F1" s="374"/>
      <c r="G1" s="374"/>
      <c r="H1" s="374"/>
      <c r="I1" s="374"/>
      <c r="J1" s="374"/>
      <c r="K1" s="374"/>
      <c r="L1" s="374"/>
      <c r="M1" s="374"/>
      <c r="N1" s="374"/>
      <c r="O1" s="374"/>
      <c r="P1" s="374"/>
      <c r="Q1" s="374"/>
      <c r="R1" s="374"/>
      <c r="S1" s="374"/>
      <c r="T1" s="374"/>
      <c r="U1" s="374"/>
      <c r="V1" s="344"/>
      <c r="W1" s="344"/>
    </row>
    <row r="2" spans="1:36" s="181" customFormat="1" ht="15" customHeight="1" thickBot="1">
      <c r="A2" s="375"/>
      <c r="B2" s="375"/>
      <c r="C2" s="375"/>
      <c r="D2" s="375"/>
      <c r="E2" s="375"/>
      <c r="F2" s="375"/>
      <c r="G2" s="375"/>
      <c r="H2" s="375"/>
      <c r="I2" s="375"/>
      <c r="J2" s="375"/>
      <c r="K2" s="375"/>
      <c r="L2" s="375"/>
      <c r="M2" s="375"/>
      <c r="N2" s="375"/>
      <c r="O2" s="375"/>
      <c r="P2" s="375"/>
      <c r="Q2" s="375"/>
      <c r="R2" s="375"/>
      <c r="S2" s="375"/>
      <c r="T2" s="375"/>
      <c r="U2" s="375"/>
      <c r="V2" s="345"/>
      <c r="W2" s="345"/>
    </row>
    <row r="3" spans="1:36" ht="18" customHeight="1" thickBot="1">
      <c r="D3" s="120"/>
      <c r="E3" s="120"/>
      <c r="F3" s="120"/>
      <c r="G3" s="90" t="s">
        <v>47</v>
      </c>
      <c r="H3" s="90"/>
      <c r="I3" s="120"/>
      <c r="J3" s="120"/>
      <c r="K3" s="120"/>
      <c r="L3" s="132"/>
      <c r="M3" s="133"/>
      <c r="N3" s="120"/>
      <c r="P3" s="120"/>
      <c r="R3" s="125"/>
      <c r="W3" s="1"/>
      <c r="AA3" s="126"/>
      <c r="AB3" s="127" t="s">
        <v>75</v>
      </c>
      <c r="AC3" s="128"/>
      <c r="AD3" s="8"/>
      <c r="AE3" s="8"/>
    </row>
    <row r="4" spans="1:36" ht="15" customHeight="1" thickBot="1">
      <c r="C4" s="1" t="s">
        <v>76</v>
      </c>
      <c r="D4" s="1" t="str">
        <f>wrkstA!D4</f>
        <v>Pick Your SU</v>
      </c>
      <c r="G4" s="320" t="s">
        <v>50</v>
      </c>
      <c r="H4" s="320" t="b">
        <v>0</v>
      </c>
      <c r="I4" s="115"/>
      <c r="J4" s="115"/>
      <c r="K4" s="115"/>
      <c r="L4" s="376" t="s">
        <v>77</v>
      </c>
      <c r="M4" s="377"/>
      <c r="N4" s="129"/>
      <c r="P4" s="121"/>
      <c r="Q4" s="122"/>
      <c r="W4" s="1"/>
      <c r="AB4" s="130" t="s">
        <v>78</v>
      </c>
      <c r="AC4" s="128"/>
      <c r="AD4" s="8"/>
      <c r="AE4" s="8"/>
    </row>
    <row r="5" spans="1:36" ht="15" customHeight="1" thickBot="1">
      <c r="C5" s="1" t="s">
        <v>48</v>
      </c>
      <c r="D5" s="1">
        <f>VLOOKUP(D4,CBG_File!A:C,3,FALSE)</f>
        <v>0</v>
      </c>
      <c r="G5" s="90" t="s">
        <v>52</v>
      </c>
      <c r="H5" s="320" t="b">
        <v>0</v>
      </c>
      <c r="I5" s="128"/>
      <c r="J5" s="128"/>
      <c r="K5" s="128"/>
      <c r="L5" s="378"/>
      <c r="M5" s="379"/>
      <c r="N5" s="128"/>
      <c r="P5" s="123" t="s">
        <v>53</v>
      </c>
      <c r="Q5" s="124">
        <f>AF78</f>
        <v>0</v>
      </c>
      <c r="S5" s="145"/>
      <c r="T5" s="146" t="s">
        <v>79</v>
      </c>
      <c r="U5" s="81">
        <f>codes!F40</f>
        <v>66446</v>
      </c>
      <c r="W5" s="1"/>
      <c r="AB5" s="130" t="s">
        <v>80</v>
      </c>
      <c r="AC5" s="8"/>
      <c r="AD5" s="8"/>
      <c r="AE5" s="8"/>
    </row>
    <row r="6" spans="1:36" ht="16.899999999999999" thickTop="1" thickBot="1">
      <c r="C6" s="1" t="s">
        <v>54</v>
      </c>
      <c r="D6" s="1">
        <f>VLOOKUP(D4,CBG_File!A:B,2,FALSE)</f>
        <v>0</v>
      </c>
      <c r="G6" s="90" t="s">
        <v>55</v>
      </c>
      <c r="H6" s="320" t="b">
        <v>0</v>
      </c>
      <c r="I6" s="128"/>
      <c r="J6" s="128"/>
      <c r="K6" s="128"/>
      <c r="L6" s="134"/>
      <c r="M6" s="135"/>
      <c r="N6" s="131"/>
      <c r="P6"/>
      <c r="Q6"/>
      <c r="R6"/>
      <c r="S6" s="145"/>
      <c r="T6" s="146" t="s">
        <v>81</v>
      </c>
      <c r="U6" s="82">
        <f>VLOOKUP(D4,CBG_File!A:L,10,FALSE)</f>
        <v>0</v>
      </c>
      <c r="W6" s="1"/>
      <c r="Z6" s="1" t="s">
        <v>82</v>
      </c>
      <c r="AB6" s="130" t="s">
        <v>83</v>
      </c>
      <c r="AC6" s="8"/>
      <c r="AD6" s="8"/>
      <c r="AE6" s="8"/>
    </row>
    <row r="7" spans="1:36" ht="15.6">
      <c r="C7" s="128"/>
      <c r="D7" s="128"/>
      <c r="E7" s="128"/>
      <c r="F7" s="128"/>
      <c r="G7" s="90" t="s">
        <v>56</v>
      </c>
      <c r="H7" s="321" t="b">
        <v>0</v>
      </c>
      <c r="L7" s="136" t="s">
        <v>84</v>
      </c>
      <c r="M7" s="137"/>
      <c r="N7" s="131"/>
      <c r="O7" s="128"/>
      <c r="P7"/>
      <c r="Q7"/>
      <c r="R7"/>
      <c r="S7" s="128"/>
      <c r="T7" s="128"/>
      <c r="U7" s="128"/>
      <c r="V7" s="128"/>
      <c r="W7" s="128" t="s">
        <v>85</v>
      </c>
      <c r="X7" s="128"/>
      <c r="Y7" s="128"/>
      <c r="AA7" s="128" t="s">
        <v>86</v>
      </c>
      <c r="AB7" s="128" t="s">
        <v>87</v>
      </c>
      <c r="AC7" s="128"/>
      <c r="AD7" s="128"/>
      <c r="AE7" s="128" t="s">
        <v>88</v>
      </c>
    </row>
    <row r="8" spans="1:36" s="4" customFormat="1" ht="93.6">
      <c r="A8" s="25" t="s">
        <v>57</v>
      </c>
      <c r="B8" s="25" t="s">
        <v>54</v>
      </c>
      <c r="C8" s="25" t="s">
        <v>58</v>
      </c>
      <c r="D8" s="109" t="s">
        <v>59</v>
      </c>
      <c r="E8" s="25" t="s">
        <v>60</v>
      </c>
      <c r="F8" s="25" t="s">
        <v>61</v>
      </c>
      <c r="G8" s="25" t="s">
        <v>89</v>
      </c>
      <c r="H8" s="25" t="s">
        <v>90</v>
      </c>
      <c r="I8" s="25" t="s">
        <v>91</v>
      </c>
      <c r="J8" s="25" t="s">
        <v>92</v>
      </c>
      <c r="K8" s="25" t="s">
        <v>93</v>
      </c>
      <c r="L8" s="138" t="s">
        <v>94</v>
      </c>
      <c r="M8" s="139" t="s">
        <v>95</v>
      </c>
      <c r="N8" s="25" t="s">
        <v>96</v>
      </c>
      <c r="O8" s="25" t="s">
        <v>97</v>
      </c>
      <c r="P8" s="25" t="s">
        <v>98</v>
      </c>
      <c r="Q8" s="24" t="s">
        <v>99</v>
      </c>
      <c r="R8" s="26" t="s">
        <v>100</v>
      </c>
      <c r="S8" s="25" t="s">
        <v>101</v>
      </c>
      <c r="T8" s="26" t="s">
        <v>102</v>
      </c>
      <c r="U8" s="24" t="s">
        <v>103</v>
      </c>
      <c r="V8" s="26" t="s">
        <v>104</v>
      </c>
      <c r="W8" s="27" t="s">
        <v>105</v>
      </c>
      <c r="X8" s="32" t="s">
        <v>106</v>
      </c>
      <c r="Y8" s="32" t="s">
        <v>107</v>
      </c>
      <c r="Z8" s="28" t="s">
        <v>108</v>
      </c>
      <c r="AA8" s="29" t="s">
        <v>109</v>
      </c>
      <c r="AB8" s="24" t="s">
        <v>110</v>
      </c>
      <c r="AC8" s="24" t="s">
        <v>111</v>
      </c>
      <c r="AD8" s="24" t="s">
        <v>112</v>
      </c>
      <c r="AE8" s="24" t="s">
        <v>113</v>
      </c>
      <c r="AF8" s="29" t="s">
        <v>114</v>
      </c>
      <c r="AG8" s="24" t="s">
        <v>115</v>
      </c>
      <c r="AH8" s="30" t="s">
        <v>116</v>
      </c>
      <c r="AI8" s="30" t="s">
        <v>117</v>
      </c>
      <c r="AJ8" s="31" t="s">
        <v>118</v>
      </c>
    </row>
    <row r="9" spans="1:36" s="2" customFormat="1" ht="41.45">
      <c r="A9" s="15" t="str">
        <f>$D$4</f>
        <v>Pick Your SU</v>
      </c>
      <c r="B9" s="14">
        <f>$D$6</f>
        <v>0</v>
      </c>
      <c r="C9" s="15"/>
      <c r="D9" s="15"/>
      <c r="E9" s="15"/>
      <c r="F9" s="15"/>
      <c r="G9" s="15"/>
      <c r="H9" s="15"/>
      <c r="I9" s="15"/>
      <c r="J9" s="15"/>
      <c r="K9" s="15"/>
      <c r="L9" s="140"/>
      <c r="M9" s="141"/>
      <c r="N9" s="16"/>
      <c r="O9" s="16"/>
      <c r="P9" s="16"/>
      <c r="Q9" s="16"/>
      <c r="R9" s="17">
        <f>K9+L9+M9+N9+O9+P9+Q9</f>
        <v>0</v>
      </c>
      <c r="S9" s="33"/>
      <c r="T9" s="34">
        <f t="shared" ref="T9:T40" si="0">R9+S9</f>
        <v>0</v>
      </c>
      <c r="U9" s="35" t="str">
        <f>IF(T9&lt;&gt;0,$U$5,"")</f>
        <v/>
      </c>
      <c r="V9" s="292" t="str">
        <f>IF(AND(U9&lt;&gt;"",T9&gt;$U$5),T9-U9,"")</f>
        <v/>
      </c>
      <c r="W9" s="37" t="e">
        <f t="shared" ref="W9:W40" si="1">S9/T9*V9</f>
        <v>#DIV/0!</v>
      </c>
      <c r="X9" s="38" t="str">
        <f t="shared" ref="X9:X40" si="2">IF(T9&lt;&gt;0,R9/T9,"")</f>
        <v/>
      </c>
      <c r="Y9" s="38" t="str">
        <f t="shared" ref="Y9:Y40" si="3">IF(T9&gt;0,S9/T9,"")</f>
        <v/>
      </c>
      <c r="Z9" s="39" t="str">
        <f>IFERROR(IF(T9&gt;0,V9*0.95,""),"")</f>
        <v/>
      </c>
      <c r="AA9" s="40" t="str">
        <f>V9</f>
        <v/>
      </c>
      <c r="AB9" s="41" t="str">
        <f>IF(AND(U9&lt;&gt;"",T9&gt;$U$5),$U$6,"")</f>
        <v/>
      </c>
      <c r="AC9" s="41" t="str">
        <f>IF(AND(U9&lt;&gt;"",T9&gt;$U$5),U9-AB9,"")</f>
        <v/>
      </c>
      <c r="AD9" s="41" t="str">
        <f>IF(AND(U9&lt;&gt;"",T9&gt;$U$5),AC9*0.6,"")</f>
        <v/>
      </c>
      <c r="AE9" s="41">
        <f>MIN($AA9,$AD9)</f>
        <v>0</v>
      </c>
      <c r="AF9" s="40">
        <f>IF(AND(U9&lt;&gt;"",T9&gt;$U$5),Z9+AE9,0)</f>
        <v>0</v>
      </c>
      <c r="AG9" s="23">
        <f>AF9</f>
        <v>0</v>
      </c>
      <c r="AH9" s="42"/>
      <c r="AI9" s="42"/>
      <c r="AJ9" s="42"/>
    </row>
    <row r="10" spans="1:36" ht="41.45">
      <c r="A10" s="15" t="str">
        <f t="shared" ref="A10:A73" si="4">$D$4</f>
        <v>Pick Your SU</v>
      </c>
      <c r="B10" s="14">
        <f t="shared" ref="B10:B73" si="5">$D$6</f>
        <v>0</v>
      </c>
      <c r="C10" s="15"/>
      <c r="D10" s="15"/>
      <c r="E10" s="15"/>
      <c r="F10" s="15"/>
      <c r="G10" s="15"/>
      <c r="H10" s="15"/>
      <c r="I10" s="15"/>
      <c r="J10" s="15"/>
      <c r="K10" s="15"/>
      <c r="L10" s="140"/>
      <c r="M10" s="141"/>
      <c r="N10" s="16"/>
      <c r="O10" s="16"/>
      <c r="P10" s="16"/>
      <c r="Q10" s="16"/>
      <c r="R10" s="17">
        <f t="shared" ref="R10:R40" si="6">K10+L10+M10+N10+O10+P10+Q10</f>
        <v>0</v>
      </c>
      <c r="S10" s="10"/>
      <c r="T10" s="44">
        <f t="shared" si="0"/>
        <v>0</v>
      </c>
      <c r="U10" s="35" t="str">
        <f>IF(T10&lt;&gt;0,$U$5,"")</f>
        <v/>
      </c>
      <c r="V10" s="36" t="str">
        <f>IF(AND(U10&lt;&gt;"",T10&gt;$U$5),T10-U10,"")</f>
        <v/>
      </c>
      <c r="W10" s="37" t="e">
        <f t="shared" si="1"/>
        <v>#DIV/0!</v>
      </c>
      <c r="X10" s="38" t="str">
        <f t="shared" si="2"/>
        <v/>
      </c>
      <c r="Y10" s="38" t="str">
        <f t="shared" si="3"/>
        <v/>
      </c>
      <c r="Z10" s="39" t="str">
        <f t="shared" ref="Z10:Z73" si="7">IFERROR(IF(T10&gt;0,V10*0.95,""),"")</f>
        <v/>
      </c>
      <c r="AA10" s="40" t="str">
        <f t="shared" ref="AA10:AA73" si="8">V10</f>
        <v/>
      </c>
      <c r="AB10" s="41" t="str">
        <f t="shared" ref="AB10:AB73" si="9">IF(AND(U10&lt;&gt;"",T10&gt;$U$5),$U$6,"")</f>
        <v/>
      </c>
      <c r="AC10" s="41" t="str">
        <f t="shared" ref="AC10:AC73" si="10">IF(AND(U10&lt;&gt;"",T10&gt;$U$5),U10-AB10,"")</f>
        <v/>
      </c>
      <c r="AD10" s="41" t="str">
        <f t="shared" ref="AD10:AD73" si="11">IF(AND(U10&lt;&gt;"",T10&gt;$U$5),AC10*0.6,"")</f>
        <v/>
      </c>
      <c r="AE10" s="41">
        <f t="shared" ref="AE10:AE73" si="12">MIN($AA10,$AD10)</f>
        <v>0</v>
      </c>
      <c r="AF10" s="40">
        <f t="shared" ref="AF10:AF73" si="13">IF(AND(U10&lt;&gt;"",T10&gt;$U$5),Z10+AE10,0)</f>
        <v>0</v>
      </c>
      <c r="AG10" s="23">
        <f t="shared" ref="AG10:AG73" si="14">AF10</f>
        <v>0</v>
      </c>
      <c r="AH10" s="22"/>
      <c r="AI10" s="22"/>
      <c r="AJ10" s="22"/>
    </row>
    <row r="11" spans="1:36" ht="41.45">
      <c r="A11" s="15" t="str">
        <f t="shared" si="4"/>
        <v>Pick Your SU</v>
      </c>
      <c r="B11" s="14">
        <f t="shared" si="5"/>
        <v>0</v>
      </c>
      <c r="C11" s="18"/>
      <c r="D11" s="18"/>
      <c r="E11" s="18"/>
      <c r="F11" s="18"/>
      <c r="G11" s="15"/>
      <c r="H11" s="15"/>
      <c r="I11" s="15"/>
      <c r="J11" s="19"/>
      <c r="K11" s="19"/>
      <c r="L11" s="140"/>
      <c r="M11" s="141"/>
      <c r="N11" s="16"/>
      <c r="O11" s="16"/>
      <c r="P11" s="16"/>
      <c r="Q11" s="16"/>
      <c r="R11" s="17">
        <f t="shared" si="6"/>
        <v>0</v>
      </c>
      <c r="S11" s="10"/>
      <c r="T11" s="44">
        <f t="shared" si="0"/>
        <v>0</v>
      </c>
      <c r="U11" s="35" t="str">
        <f t="shared" ref="U11:U73" si="15">IF(T11&lt;&gt;0,$U$5,"")</f>
        <v/>
      </c>
      <c r="V11" s="36" t="str">
        <f t="shared" ref="V11:V73" si="16">IF(AND(U11&lt;&gt;"",T11&gt;$U$5),T11-U11,"")</f>
        <v/>
      </c>
      <c r="W11" s="37" t="e">
        <f t="shared" si="1"/>
        <v>#DIV/0!</v>
      </c>
      <c r="X11" s="38" t="str">
        <f t="shared" si="2"/>
        <v/>
      </c>
      <c r="Y11" s="38" t="str">
        <f t="shared" si="3"/>
        <v/>
      </c>
      <c r="Z11" s="39" t="str">
        <f t="shared" si="7"/>
        <v/>
      </c>
      <c r="AA11" s="40" t="str">
        <f t="shared" si="8"/>
        <v/>
      </c>
      <c r="AB11" s="41" t="str">
        <f t="shared" si="9"/>
        <v/>
      </c>
      <c r="AC11" s="41" t="str">
        <f t="shared" si="10"/>
        <v/>
      </c>
      <c r="AD11" s="41" t="str">
        <f t="shared" si="11"/>
        <v/>
      </c>
      <c r="AE11" s="41">
        <f t="shared" si="12"/>
        <v>0</v>
      </c>
      <c r="AF11" s="40">
        <f t="shared" si="13"/>
        <v>0</v>
      </c>
      <c r="AG11" s="23">
        <f t="shared" si="14"/>
        <v>0</v>
      </c>
      <c r="AH11" s="22"/>
      <c r="AI11" s="22"/>
      <c r="AJ11" s="22"/>
    </row>
    <row r="12" spans="1:36" ht="41.45">
      <c r="A12" s="15" t="str">
        <f t="shared" si="4"/>
        <v>Pick Your SU</v>
      </c>
      <c r="B12" s="14">
        <f t="shared" si="5"/>
        <v>0</v>
      </c>
      <c r="C12" s="18"/>
      <c r="D12" s="18"/>
      <c r="E12" s="18"/>
      <c r="F12" s="18"/>
      <c r="G12" s="15"/>
      <c r="H12" s="15"/>
      <c r="I12" s="15"/>
      <c r="J12" s="19"/>
      <c r="K12" s="19"/>
      <c r="L12" s="140"/>
      <c r="M12" s="141"/>
      <c r="N12" s="16"/>
      <c r="O12" s="16"/>
      <c r="P12" s="16"/>
      <c r="Q12" s="16"/>
      <c r="R12" s="17">
        <f t="shared" si="6"/>
        <v>0</v>
      </c>
      <c r="S12" s="10"/>
      <c r="T12" s="34">
        <f t="shared" si="0"/>
        <v>0</v>
      </c>
      <c r="U12" s="35" t="str">
        <f t="shared" si="15"/>
        <v/>
      </c>
      <c r="V12" s="36" t="str">
        <f t="shared" si="16"/>
        <v/>
      </c>
      <c r="W12" s="37" t="e">
        <f t="shared" si="1"/>
        <v>#DIV/0!</v>
      </c>
      <c r="X12" s="38" t="str">
        <f t="shared" si="2"/>
        <v/>
      </c>
      <c r="Y12" s="38" t="str">
        <f t="shared" si="3"/>
        <v/>
      </c>
      <c r="Z12" s="39" t="str">
        <f t="shared" si="7"/>
        <v/>
      </c>
      <c r="AA12" s="40" t="str">
        <f t="shared" si="8"/>
        <v/>
      </c>
      <c r="AB12" s="41" t="str">
        <f t="shared" si="9"/>
        <v/>
      </c>
      <c r="AC12" s="41" t="str">
        <f t="shared" si="10"/>
        <v/>
      </c>
      <c r="AD12" s="41" t="str">
        <f t="shared" si="11"/>
        <v/>
      </c>
      <c r="AE12" s="41">
        <f t="shared" si="12"/>
        <v>0</v>
      </c>
      <c r="AF12" s="40">
        <f t="shared" si="13"/>
        <v>0</v>
      </c>
      <c r="AG12" s="23">
        <f t="shared" si="14"/>
        <v>0</v>
      </c>
      <c r="AH12" s="22"/>
      <c r="AI12" s="22"/>
      <c r="AJ12" s="22"/>
    </row>
    <row r="13" spans="1:36" ht="41.45">
      <c r="A13" s="15" t="str">
        <f t="shared" si="4"/>
        <v>Pick Your SU</v>
      </c>
      <c r="B13" s="14">
        <f t="shared" si="5"/>
        <v>0</v>
      </c>
      <c r="C13" s="18"/>
      <c r="D13" s="18"/>
      <c r="E13" s="18"/>
      <c r="F13" s="18"/>
      <c r="G13" s="15"/>
      <c r="H13" s="15"/>
      <c r="I13" s="15"/>
      <c r="J13" s="19"/>
      <c r="K13" s="19"/>
      <c r="L13" s="140"/>
      <c r="M13" s="141"/>
      <c r="N13" s="16"/>
      <c r="O13" s="16"/>
      <c r="P13" s="16"/>
      <c r="Q13" s="16"/>
      <c r="R13" s="17">
        <f t="shared" si="6"/>
        <v>0</v>
      </c>
      <c r="S13" s="10"/>
      <c r="T13" s="44">
        <f t="shared" si="0"/>
        <v>0</v>
      </c>
      <c r="U13" s="35" t="str">
        <f t="shared" si="15"/>
        <v/>
      </c>
      <c r="V13" s="36" t="str">
        <f t="shared" si="16"/>
        <v/>
      </c>
      <c r="W13" s="37" t="e">
        <f t="shared" si="1"/>
        <v>#DIV/0!</v>
      </c>
      <c r="X13" s="38" t="str">
        <f t="shared" si="2"/>
        <v/>
      </c>
      <c r="Y13" s="38" t="str">
        <f t="shared" si="3"/>
        <v/>
      </c>
      <c r="Z13" s="39" t="str">
        <f t="shared" si="7"/>
        <v/>
      </c>
      <c r="AA13" s="40" t="str">
        <f t="shared" si="8"/>
        <v/>
      </c>
      <c r="AB13" s="41" t="str">
        <f t="shared" si="9"/>
        <v/>
      </c>
      <c r="AC13" s="41" t="str">
        <f t="shared" si="10"/>
        <v/>
      </c>
      <c r="AD13" s="41" t="str">
        <f t="shared" si="11"/>
        <v/>
      </c>
      <c r="AE13" s="41">
        <f t="shared" si="12"/>
        <v>0</v>
      </c>
      <c r="AF13" s="40">
        <f t="shared" si="13"/>
        <v>0</v>
      </c>
      <c r="AG13" s="23">
        <f t="shared" si="14"/>
        <v>0</v>
      </c>
      <c r="AH13" s="22"/>
      <c r="AI13" s="22"/>
      <c r="AJ13" s="22"/>
    </row>
    <row r="14" spans="1:36" ht="41.45">
      <c r="A14" s="15" t="str">
        <f t="shared" si="4"/>
        <v>Pick Your SU</v>
      </c>
      <c r="B14" s="14">
        <f t="shared" si="5"/>
        <v>0</v>
      </c>
      <c r="C14" s="18"/>
      <c r="D14" s="18"/>
      <c r="E14" s="18"/>
      <c r="F14" s="18"/>
      <c r="G14" s="15"/>
      <c r="H14" s="15"/>
      <c r="I14" s="15"/>
      <c r="J14" s="19"/>
      <c r="K14" s="19"/>
      <c r="L14" s="140"/>
      <c r="M14" s="141"/>
      <c r="N14" s="16"/>
      <c r="O14" s="16"/>
      <c r="P14" s="16"/>
      <c r="Q14" s="16"/>
      <c r="R14" s="17">
        <f t="shared" si="6"/>
        <v>0</v>
      </c>
      <c r="S14" s="10"/>
      <c r="T14" s="44">
        <f t="shared" si="0"/>
        <v>0</v>
      </c>
      <c r="U14" s="35" t="str">
        <f t="shared" si="15"/>
        <v/>
      </c>
      <c r="V14" s="36" t="str">
        <f t="shared" si="16"/>
        <v/>
      </c>
      <c r="W14" s="37" t="e">
        <f t="shared" si="1"/>
        <v>#DIV/0!</v>
      </c>
      <c r="X14" s="38" t="str">
        <f t="shared" si="2"/>
        <v/>
      </c>
      <c r="Y14" s="38" t="str">
        <f t="shared" si="3"/>
        <v/>
      </c>
      <c r="Z14" s="39" t="str">
        <f t="shared" si="7"/>
        <v/>
      </c>
      <c r="AA14" s="40" t="str">
        <f t="shared" si="8"/>
        <v/>
      </c>
      <c r="AB14" s="41" t="str">
        <f t="shared" si="9"/>
        <v/>
      </c>
      <c r="AC14" s="41" t="str">
        <f t="shared" si="10"/>
        <v/>
      </c>
      <c r="AD14" s="41" t="str">
        <f t="shared" si="11"/>
        <v/>
      </c>
      <c r="AE14" s="41">
        <f t="shared" si="12"/>
        <v>0</v>
      </c>
      <c r="AF14" s="40">
        <f t="shared" si="13"/>
        <v>0</v>
      </c>
      <c r="AG14" s="23">
        <f t="shared" si="14"/>
        <v>0</v>
      </c>
      <c r="AH14" s="22"/>
      <c r="AI14" s="22"/>
      <c r="AJ14" s="22"/>
    </row>
    <row r="15" spans="1:36" ht="41.45">
      <c r="A15" s="15" t="str">
        <f t="shared" si="4"/>
        <v>Pick Your SU</v>
      </c>
      <c r="B15" s="14">
        <f t="shared" si="5"/>
        <v>0</v>
      </c>
      <c r="C15" s="18"/>
      <c r="D15" s="18"/>
      <c r="E15" s="18"/>
      <c r="F15" s="18"/>
      <c r="G15" s="15"/>
      <c r="H15" s="15"/>
      <c r="I15" s="15"/>
      <c r="J15" s="19"/>
      <c r="K15" s="19"/>
      <c r="L15" s="140"/>
      <c r="M15" s="141"/>
      <c r="N15" s="16"/>
      <c r="O15" s="16"/>
      <c r="P15" s="16"/>
      <c r="Q15" s="16"/>
      <c r="R15" s="17">
        <f t="shared" si="6"/>
        <v>0</v>
      </c>
      <c r="S15" s="10"/>
      <c r="T15" s="34">
        <f t="shared" si="0"/>
        <v>0</v>
      </c>
      <c r="U15" s="35" t="str">
        <f t="shared" si="15"/>
        <v/>
      </c>
      <c r="V15" s="36" t="str">
        <f t="shared" si="16"/>
        <v/>
      </c>
      <c r="W15" s="37" t="e">
        <f t="shared" si="1"/>
        <v>#DIV/0!</v>
      </c>
      <c r="X15" s="38" t="str">
        <f t="shared" si="2"/>
        <v/>
      </c>
      <c r="Y15" s="38" t="str">
        <f t="shared" si="3"/>
        <v/>
      </c>
      <c r="Z15" s="39" t="str">
        <f t="shared" si="7"/>
        <v/>
      </c>
      <c r="AA15" s="40" t="str">
        <f t="shared" si="8"/>
        <v/>
      </c>
      <c r="AB15" s="41" t="str">
        <f t="shared" si="9"/>
        <v/>
      </c>
      <c r="AC15" s="41" t="str">
        <f t="shared" si="10"/>
        <v/>
      </c>
      <c r="AD15" s="41" t="str">
        <f t="shared" si="11"/>
        <v/>
      </c>
      <c r="AE15" s="41">
        <f t="shared" si="12"/>
        <v>0</v>
      </c>
      <c r="AF15" s="40">
        <f t="shared" si="13"/>
        <v>0</v>
      </c>
      <c r="AG15" s="23">
        <f t="shared" si="14"/>
        <v>0</v>
      </c>
      <c r="AH15" s="22"/>
      <c r="AI15" s="22"/>
      <c r="AJ15" s="22"/>
    </row>
    <row r="16" spans="1:36" ht="41.45">
      <c r="A16" s="15" t="str">
        <f t="shared" si="4"/>
        <v>Pick Your SU</v>
      </c>
      <c r="B16" s="14">
        <f t="shared" si="5"/>
        <v>0</v>
      </c>
      <c r="C16" s="18"/>
      <c r="D16" s="18"/>
      <c r="E16" s="18"/>
      <c r="F16" s="18"/>
      <c r="G16" s="15"/>
      <c r="H16" s="15"/>
      <c r="I16" s="15"/>
      <c r="J16" s="19"/>
      <c r="K16" s="19"/>
      <c r="L16" s="140"/>
      <c r="M16" s="141"/>
      <c r="N16" s="16"/>
      <c r="O16" s="16"/>
      <c r="P16" s="16"/>
      <c r="Q16" s="16"/>
      <c r="R16" s="17">
        <f t="shared" si="6"/>
        <v>0</v>
      </c>
      <c r="S16" s="10"/>
      <c r="T16" s="44">
        <f t="shared" si="0"/>
        <v>0</v>
      </c>
      <c r="U16" s="35" t="str">
        <f t="shared" si="15"/>
        <v/>
      </c>
      <c r="V16" s="36" t="str">
        <f t="shared" si="16"/>
        <v/>
      </c>
      <c r="W16" s="37" t="e">
        <f t="shared" si="1"/>
        <v>#DIV/0!</v>
      </c>
      <c r="X16" s="38" t="str">
        <f t="shared" si="2"/>
        <v/>
      </c>
      <c r="Y16" s="38" t="str">
        <f t="shared" si="3"/>
        <v/>
      </c>
      <c r="Z16" s="39" t="str">
        <f t="shared" si="7"/>
        <v/>
      </c>
      <c r="AA16" s="40" t="str">
        <f t="shared" si="8"/>
        <v/>
      </c>
      <c r="AB16" s="41" t="str">
        <f t="shared" si="9"/>
        <v/>
      </c>
      <c r="AC16" s="41" t="str">
        <f t="shared" si="10"/>
        <v/>
      </c>
      <c r="AD16" s="41" t="str">
        <f t="shared" si="11"/>
        <v/>
      </c>
      <c r="AE16" s="41">
        <f t="shared" si="12"/>
        <v>0</v>
      </c>
      <c r="AF16" s="40">
        <f t="shared" si="13"/>
        <v>0</v>
      </c>
      <c r="AG16" s="23">
        <f t="shared" si="14"/>
        <v>0</v>
      </c>
      <c r="AH16" s="22"/>
      <c r="AI16" s="22"/>
      <c r="AJ16" s="22"/>
    </row>
    <row r="17" spans="1:36" ht="41.45">
      <c r="A17" s="15" t="str">
        <f t="shared" si="4"/>
        <v>Pick Your SU</v>
      </c>
      <c r="B17" s="14">
        <f t="shared" si="5"/>
        <v>0</v>
      </c>
      <c r="C17" s="18"/>
      <c r="D17" s="18"/>
      <c r="E17" s="18"/>
      <c r="F17" s="18"/>
      <c r="G17" s="15"/>
      <c r="H17" s="15"/>
      <c r="I17" s="15"/>
      <c r="J17" s="19"/>
      <c r="K17" s="19"/>
      <c r="L17" s="140"/>
      <c r="M17" s="141"/>
      <c r="N17" s="16"/>
      <c r="O17" s="16"/>
      <c r="P17" s="16"/>
      <c r="Q17" s="16"/>
      <c r="R17" s="17">
        <f t="shared" si="6"/>
        <v>0</v>
      </c>
      <c r="S17" s="10"/>
      <c r="T17" s="34">
        <f t="shared" si="0"/>
        <v>0</v>
      </c>
      <c r="U17" s="35" t="str">
        <f t="shared" si="15"/>
        <v/>
      </c>
      <c r="V17" s="36" t="str">
        <f t="shared" si="16"/>
        <v/>
      </c>
      <c r="W17" s="37" t="e">
        <f t="shared" si="1"/>
        <v>#DIV/0!</v>
      </c>
      <c r="X17" s="38" t="str">
        <f t="shared" si="2"/>
        <v/>
      </c>
      <c r="Y17" s="38" t="str">
        <f t="shared" si="3"/>
        <v/>
      </c>
      <c r="Z17" s="39" t="str">
        <f t="shared" si="7"/>
        <v/>
      </c>
      <c r="AA17" s="40" t="str">
        <f t="shared" si="8"/>
        <v/>
      </c>
      <c r="AB17" s="41" t="str">
        <f t="shared" si="9"/>
        <v/>
      </c>
      <c r="AC17" s="41" t="str">
        <f t="shared" si="10"/>
        <v/>
      </c>
      <c r="AD17" s="41" t="str">
        <f t="shared" si="11"/>
        <v/>
      </c>
      <c r="AE17" s="41">
        <f t="shared" si="12"/>
        <v>0</v>
      </c>
      <c r="AF17" s="40">
        <f t="shared" si="13"/>
        <v>0</v>
      </c>
      <c r="AG17" s="23">
        <f t="shared" si="14"/>
        <v>0</v>
      </c>
      <c r="AH17" s="22"/>
      <c r="AI17" s="22"/>
      <c r="AJ17" s="22"/>
    </row>
    <row r="18" spans="1:36" ht="41.45">
      <c r="A18" s="15" t="str">
        <f t="shared" si="4"/>
        <v>Pick Your SU</v>
      </c>
      <c r="B18" s="14">
        <f t="shared" si="5"/>
        <v>0</v>
      </c>
      <c r="C18" s="18"/>
      <c r="D18" s="18"/>
      <c r="E18" s="18"/>
      <c r="F18" s="18"/>
      <c r="G18" s="15"/>
      <c r="H18" s="15"/>
      <c r="I18" s="15"/>
      <c r="J18" s="19"/>
      <c r="K18" s="19"/>
      <c r="L18" s="140"/>
      <c r="M18" s="141"/>
      <c r="N18" s="16"/>
      <c r="O18" s="16"/>
      <c r="P18" s="16"/>
      <c r="Q18" s="16"/>
      <c r="R18" s="17">
        <f t="shared" si="6"/>
        <v>0</v>
      </c>
      <c r="S18" s="10"/>
      <c r="T18" s="44">
        <f t="shared" si="0"/>
        <v>0</v>
      </c>
      <c r="U18" s="35" t="str">
        <f t="shared" si="15"/>
        <v/>
      </c>
      <c r="V18" s="36" t="str">
        <f t="shared" si="16"/>
        <v/>
      </c>
      <c r="W18" s="37" t="e">
        <f t="shared" si="1"/>
        <v>#DIV/0!</v>
      </c>
      <c r="X18" s="38" t="str">
        <f t="shared" si="2"/>
        <v/>
      </c>
      <c r="Y18" s="38" t="str">
        <f t="shared" si="3"/>
        <v/>
      </c>
      <c r="Z18" s="39" t="str">
        <f t="shared" si="7"/>
        <v/>
      </c>
      <c r="AA18" s="40" t="str">
        <f t="shared" si="8"/>
        <v/>
      </c>
      <c r="AB18" s="41" t="str">
        <f t="shared" si="9"/>
        <v/>
      </c>
      <c r="AC18" s="41" t="str">
        <f t="shared" si="10"/>
        <v/>
      </c>
      <c r="AD18" s="41" t="str">
        <f t="shared" si="11"/>
        <v/>
      </c>
      <c r="AE18" s="41">
        <f t="shared" si="12"/>
        <v>0</v>
      </c>
      <c r="AF18" s="40">
        <f t="shared" si="13"/>
        <v>0</v>
      </c>
      <c r="AG18" s="23">
        <f t="shared" si="14"/>
        <v>0</v>
      </c>
      <c r="AH18" s="22"/>
      <c r="AI18" s="22"/>
      <c r="AJ18" s="22"/>
    </row>
    <row r="19" spans="1:36" ht="41.45">
      <c r="A19" s="15" t="str">
        <f t="shared" si="4"/>
        <v>Pick Your SU</v>
      </c>
      <c r="B19" s="14">
        <f t="shared" si="5"/>
        <v>0</v>
      </c>
      <c r="C19" s="18"/>
      <c r="D19" s="18"/>
      <c r="E19" s="18"/>
      <c r="F19" s="18"/>
      <c r="G19" s="15"/>
      <c r="H19" s="15"/>
      <c r="I19" s="15"/>
      <c r="J19" s="19"/>
      <c r="K19" s="19"/>
      <c r="L19" s="140"/>
      <c r="M19" s="141"/>
      <c r="N19" s="16"/>
      <c r="O19" s="16"/>
      <c r="P19" s="16"/>
      <c r="Q19" s="16"/>
      <c r="R19" s="17">
        <f t="shared" si="6"/>
        <v>0</v>
      </c>
      <c r="S19" s="10"/>
      <c r="T19" s="44">
        <f t="shared" si="0"/>
        <v>0</v>
      </c>
      <c r="U19" s="35" t="str">
        <f t="shared" si="15"/>
        <v/>
      </c>
      <c r="V19" s="36" t="str">
        <f t="shared" si="16"/>
        <v/>
      </c>
      <c r="W19" s="37" t="e">
        <f t="shared" si="1"/>
        <v>#DIV/0!</v>
      </c>
      <c r="X19" s="38" t="str">
        <f t="shared" si="2"/>
        <v/>
      </c>
      <c r="Y19" s="38" t="str">
        <f t="shared" si="3"/>
        <v/>
      </c>
      <c r="Z19" s="39" t="str">
        <f t="shared" si="7"/>
        <v/>
      </c>
      <c r="AA19" s="40" t="str">
        <f t="shared" si="8"/>
        <v/>
      </c>
      <c r="AB19" s="41" t="str">
        <f t="shared" si="9"/>
        <v/>
      </c>
      <c r="AC19" s="41" t="str">
        <f t="shared" si="10"/>
        <v/>
      </c>
      <c r="AD19" s="41" t="str">
        <f t="shared" si="11"/>
        <v/>
      </c>
      <c r="AE19" s="41">
        <f t="shared" si="12"/>
        <v>0</v>
      </c>
      <c r="AF19" s="40">
        <f t="shared" si="13"/>
        <v>0</v>
      </c>
      <c r="AG19" s="23">
        <f t="shared" si="14"/>
        <v>0</v>
      </c>
      <c r="AH19" s="22"/>
      <c r="AI19" s="22"/>
      <c r="AJ19" s="22"/>
    </row>
    <row r="20" spans="1:36" ht="41.45">
      <c r="A20" s="15" t="str">
        <f t="shared" si="4"/>
        <v>Pick Your SU</v>
      </c>
      <c r="B20" s="14">
        <f t="shared" si="5"/>
        <v>0</v>
      </c>
      <c r="C20" s="18"/>
      <c r="D20" s="18"/>
      <c r="E20" s="18"/>
      <c r="F20" s="18"/>
      <c r="G20" s="15"/>
      <c r="H20" s="15"/>
      <c r="I20" s="15"/>
      <c r="J20" s="19"/>
      <c r="K20" s="19"/>
      <c r="L20" s="140"/>
      <c r="M20" s="141"/>
      <c r="N20" s="16"/>
      <c r="O20" s="16"/>
      <c r="P20" s="16"/>
      <c r="Q20" s="16"/>
      <c r="R20" s="17">
        <f t="shared" si="6"/>
        <v>0</v>
      </c>
      <c r="S20" s="10"/>
      <c r="T20" s="34">
        <f t="shared" si="0"/>
        <v>0</v>
      </c>
      <c r="U20" s="35" t="str">
        <f t="shared" si="15"/>
        <v/>
      </c>
      <c r="V20" s="36" t="str">
        <f t="shared" si="16"/>
        <v/>
      </c>
      <c r="W20" s="37" t="e">
        <f t="shared" si="1"/>
        <v>#DIV/0!</v>
      </c>
      <c r="X20" s="38" t="str">
        <f t="shared" si="2"/>
        <v/>
      </c>
      <c r="Y20" s="38" t="str">
        <f t="shared" si="3"/>
        <v/>
      </c>
      <c r="Z20" s="39" t="str">
        <f t="shared" si="7"/>
        <v/>
      </c>
      <c r="AA20" s="40" t="str">
        <f t="shared" si="8"/>
        <v/>
      </c>
      <c r="AB20" s="41" t="str">
        <f t="shared" si="9"/>
        <v/>
      </c>
      <c r="AC20" s="41" t="str">
        <f t="shared" si="10"/>
        <v/>
      </c>
      <c r="AD20" s="41" t="str">
        <f t="shared" si="11"/>
        <v/>
      </c>
      <c r="AE20" s="41">
        <f t="shared" si="12"/>
        <v>0</v>
      </c>
      <c r="AF20" s="40">
        <f t="shared" si="13"/>
        <v>0</v>
      </c>
      <c r="AG20" s="23">
        <f t="shared" si="14"/>
        <v>0</v>
      </c>
      <c r="AH20" s="22"/>
      <c r="AI20" s="22"/>
      <c r="AJ20" s="22"/>
    </row>
    <row r="21" spans="1:36" ht="41.45">
      <c r="A21" s="15" t="str">
        <f t="shared" si="4"/>
        <v>Pick Your SU</v>
      </c>
      <c r="B21" s="14">
        <f t="shared" si="5"/>
        <v>0</v>
      </c>
      <c r="C21" s="18"/>
      <c r="D21" s="18"/>
      <c r="E21" s="18"/>
      <c r="F21" s="18"/>
      <c r="G21" s="15"/>
      <c r="H21" s="15"/>
      <c r="I21" s="15"/>
      <c r="J21" s="19"/>
      <c r="K21" s="19"/>
      <c r="L21" s="140"/>
      <c r="M21" s="141"/>
      <c r="N21" s="16"/>
      <c r="O21" s="16"/>
      <c r="P21" s="16"/>
      <c r="Q21" s="16"/>
      <c r="R21" s="17">
        <f t="shared" si="6"/>
        <v>0</v>
      </c>
      <c r="S21" s="10"/>
      <c r="T21" s="44">
        <f t="shared" si="0"/>
        <v>0</v>
      </c>
      <c r="U21" s="35" t="str">
        <f t="shared" si="15"/>
        <v/>
      </c>
      <c r="V21" s="36" t="str">
        <f t="shared" si="16"/>
        <v/>
      </c>
      <c r="W21" s="37" t="e">
        <f t="shared" si="1"/>
        <v>#DIV/0!</v>
      </c>
      <c r="X21" s="38" t="str">
        <f t="shared" si="2"/>
        <v/>
      </c>
      <c r="Y21" s="38" t="str">
        <f t="shared" si="3"/>
        <v/>
      </c>
      <c r="Z21" s="39" t="str">
        <f t="shared" si="7"/>
        <v/>
      </c>
      <c r="AA21" s="40" t="str">
        <f t="shared" si="8"/>
        <v/>
      </c>
      <c r="AB21" s="41" t="str">
        <f t="shared" si="9"/>
        <v/>
      </c>
      <c r="AC21" s="41" t="str">
        <f t="shared" si="10"/>
        <v/>
      </c>
      <c r="AD21" s="41" t="str">
        <f t="shared" si="11"/>
        <v/>
      </c>
      <c r="AE21" s="41">
        <f t="shared" si="12"/>
        <v>0</v>
      </c>
      <c r="AF21" s="40">
        <f t="shared" si="13"/>
        <v>0</v>
      </c>
      <c r="AG21" s="23">
        <f t="shared" si="14"/>
        <v>0</v>
      </c>
      <c r="AH21" s="22"/>
      <c r="AI21" s="22"/>
      <c r="AJ21" s="22"/>
    </row>
    <row r="22" spans="1:36" ht="41.45">
      <c r="A22" s="15" t="str">
        <f t="shared" si="4"/>
        <v>Pick Your SU</v>
      </c>
      <c r="B22" s="14">
        <f t="shared" si="5"/>
        <v>0</v>
      </c>
      <c r="C22" s="18"/>
      <c r="D22" s="18"/>
      <c r="E22" s="18"/>
      <c r="F22" s="18"/>
      <c r="G22" s="15"/>
      <c r="H22" s="15"/>
      <c r="I22" s="15"/>
      <c r="J22" s="19"/>
      <c r="K22" s="19"/>
      <c r="L22" s="140"/>
      <c r="M22" s="141"/>
      <c r="N22" s="16"/>
      <c r="O22" s="16"/>
      <c r="P22" s="16"/>
      <c r="Q22" s="16"/>
      <c r="R22" s="17">
        <f t="shared" si="6"/>
        <v>0</v>
      </c>
      <c r="S22" s="10"/>
      <c r="T22" s="44">
        <f t="shared" si="0"/>
        <v>0</v>
      </c>
      <c r="U22" s="35" t="str">
        <f t="shared" si="15"/>
        <v/>
      </c>
      <c r="V22" s="36" t="str">
        <f t="shared" si="16"/>
        <v/>
      </c>
      <c r="W22" s="37" t="e">
        <f t="shared" si="1"/>
        <v>#DIV/0!</v>
      </c>
      <c r="X22" s="38" t="str">
        <f t="shared" si="2"/>
        <v/>
      </c>
      <c r="Y22" s="38" t="str">
        <f t="shared" si="3"/>
        <v/>
      </c>
      <c r="Z22" s="39" t="str">
        <f t="shared" si="7"/>
        <v/>
      </c>
      <c r="AA22" s="40" t="str">
        <f t="shared" si="8"/>
        <v/>
      </c>
      <c r="AB22" s="41" t="str">
        <f t="shared" si="9"/>
        <v/>
      </c>
      <c r="AC22" s="41" t="str">
        <f t="shared" si="10"/>
        <v/>
      </c>
      <c r="AD22" s="41" t="str">
        <f t="shared" si="11"/>
        <v/>
      </c>
      <c r="AE22" s="41">
        <f t="shared" si="12"/>
        <v>0</v>
      </c>
      <c r="AF22" s="40">
        <f t="shared" si="13"/>
        <v>0</v>
      </c>
      <c r="AG22" s="23">
        <f t="shared" si="14"/>
        <v>0</v>
      </c>
      <c r="AH22" s="22"/>
      <c r="AI22" s="22"/>
      <c r="AJ22" s="22"/>
    </row>
    <row r="23" spans="1:36" ht="41.45">
      <c r="A23" s="15" t="str">
        <f t="shared" si="4"/>
        <v>Pick Your SU</v>
      </c>
      <c r="B23" s="14">
        <f t="shared" si="5"/>
        <v>0</v>
      </c>
      <c r="C23" s="15"/>
      <c r="D23" s="15"/>
      <c r="E23" s="15"/>
      <c r="F23" s="15"/>
      <c r="G23" s="15"/>
      <c r="H23" s="15"/>
      <c r="I23" s="15"/>
      <c r="J23" s="15"/>
      <c r="K23" s="15"/>
      <c r="L23" s="140"/>
      <c r="M23" s="141"/>
      <c r="N23" s="16"/>
      <c r="O23" s="16"/>
      <c r="P23" s="16"/>
      <c r="Q23" s="16"/>
      <c r="R23" s="17">
        <f t="shared" si="6"/>
        <v>0</v>
      </c>
      <c r="S23" s="10"/>
      <c r="T23" s="34">
        <f t="shared" si="0"/>
        <v>0</v>
      </c>
      <c r="U23" s="35" t="str">
        <f t="shared" si="15"/>
        <v/>
      </c>
      <c r="V23" s="36" t="str">
        <f t="shared" si="16"/>
        <v/>
      </c>
      <c r="W23" s="37" t="e">
        <f t="shared" si="1"/>
        <v>#DIV/0!</v>
      </c>
      <c r="X23" s="38" t="str">
        <f t="shared" si="2"/>
        <v/>
      </c>
      <c r="Y23" s="38" t="str">
        <f t="shared" si="3"/>
        <v/>
      </c>
      <c r="Z23" s="39" t="str">
        <f t="shared" si="7"/>
        <v/>
      </c>
      <c r="AA23" s="40" t="str">
        <f t="shared" si="8"/>
        <v/>
      </c>
      <c r="AB23" s="41" t="str">
        <f t="shared" si="9"/>
        <v/>
      </c>
      <c r="AC23" s="41" t="str">
        <f t="shared" si="10"/>
        <v/>
      </c>
      <c r="AD23" s="41" t="str">
        <f t="shared" si="11"/>
        <v/>
      </c>
      <c r="AE23" s="41">
        <f t="shared" si="12"/>
        <v>0</v>
      </c>
      <c r="AF23" s="40">
        <f t="shared" si="13"/>
        <v>0</v>
      </c>
      <c r="AG23" s="23">
        <f t="shared" si="14"/>
        <v>0</v>
      </c>
      <c r="AH23" s="22"/>
      <c r="AI23" s="22"/>
      <c r="AJ23" s="22"/>
    </row>
    <row r="24" spans="1:36" ht="41.45">
      <c r="A24" s="15" t="str">
        <f t="shared" si="4"/>
        <v>Pick Your SU</v>
      </c>
      <c r="B24" s="14">
        <f t="shared" si="5"/>
        <v>0</v>
      </c>
      <c r="C24" s="15"/>
      <c r="D24" s="15"/>
      <c r="E24" s="15"/>
      <c r="F24" s="15"/>
      <c r="G24" s="15"/>
      <c r="H24" s="15"/>
      <c r="I24" s="15"/>
      <c r="J24" s="15"/>
      <c r="K24" s="15"/>
      <c r="L24" s="140"/>
      <c r="M24" s="141"/>
      <c r="N24" s="16"/>
      <c r="O24" s="16"/>
      <c r="P24" s="16"/>
      <c r="Q24" s="16"/>
      <c r="R24" s="17">
        <f t="shared" si="6"/>
        <v>0</v>
      </c>
      <c r="S24" s="10"/>
      <c r="T24" s="44">
        <f t="shared" si="0"/>
        <v>0</v>
      </c>
      <c r="U24" s="35" t="str">
        <f t="shared" si="15"/>
        <v/>
      </c>
      <c r="V24" s="36" t="str">
        <f t="shared" si="16"/>
        <v/>
      </c>
      <c r="W24" s="37" t="e">
        <f t="shared" si="1"/>
        <v>#DIV/0!</v>
      </c>
      <c r="X24" s="38" t="str">
        <f t="shared" si="2"/>
        <v/>
      </c>
      <c r="Y24" s="38" t="str">
        <f t="shared" si="3"/>
        <v/>
      </c>
      <c r="Z24" s="39" t="str">
        <f t="shared" si="7"/>
        <v/>
      </c>
      <c r="AA24" s="40" t="str">
        <f t="shared" si="8"/>
        <v/>
      </c>
      <c r="AB24" s="41" t="str">
        <f t="shared" si="9"/>
        <v/>
      </c>
      <c r="AC24" s="41" t="str">
        <f t="shared" si="10"/>
        <v/>
      </c>
      <c r="AD24" s="41" t="str">
        <f t="shared" si="11"/>
        <v/>
      </c>
      <c r="AE24" s="41">
        <f t="shared" si="12"/>
        <v>0</v>
      </c>
      <c r="AF24" s="40">
        <f t="shared" si="13"/>
        <v>0</v>
      </c>
      <c r="AG24" s="23">
        <f t="shared" si="14"/>
        <v>0</v>
      </c>
      <c r="AH24" s="22"/>
      <c r="AI24" s="22"/>
      <c r="AJ24" s="22"/>
    </row>
    <row r="25" spans="1:36" ht="41.45">
      <c r="A25" s="15" t="str">
        <f>$D$4</f>
        <v>Pick Your SU</v>
      </c>
      <c r="B25" s="14">
        <f t="shared" si="5"/>
        <v>0</v>
      </c>
      <c r="C25" s="15"/>
      <c r="D25" s="15"/>
      <c r="E25" s="15"/>
      <c r="F25" s="15"/>
      <c r="G25" s="15"/>
      <c r="H25" s="15"/>
      <c r="I25" s="15"/>
      <c r="J25" s="15"/>
      <c r="K25" s="15"/>
      <c r="L25" s="140"/>
      <c r="M25" s="141"/>
      <c r="N25" s="16"/>
      <c r="O25" s="16"/>
      <c r="P25" s="16"/>
      <c r="Q25" s="16"/>
      <c r="R25" s="17">
        <f t="shared" si="6"/>
        <v>0</v>
      </c>
      <c r="S25" s="10"/>
      <c r="T25" s="34">
        <f t="shared" si="0"/>
        <v>0</v>
      </c>
      <c r="U25" s="35" t="str">
        <f t="shared" si="15"/>
        <v/>
      </c>
      <c r="V25" s="36" t="str">
        <f t="shared" si="16"/>
        <v/>
      </c>
      <c r="W25" s="37" t="e">
        <f t="shared" si="1"/>
        <v>#DIV/0!</v>
      </c>
      <c r="X25" s="38" t="str">
        <f t="shared" si="2"/>
        <v/>
      </c>
      <c r="Y25" s="38" t="str">
        <f t="shared" si="3"/>
        <v/>
      </c>
      <c r="Z25" s="39" t="str">
        <f t="shared" si="7"/>
        <v/>
      </c>
      <c r="AA25" s="40" t="str">
        <f t="shared" si="8"/>
        <v/>
      </c>
      <c r="AB25" s="41" t="str">
        <f t="shared" si="9"/>
        <v/>
      </c>
      <c r="AC25" s="41" t="str">
        <f t="shared" si="10"/>
        <v/>
      </c>
      <c r="AD25" s="41" t="str">
        <f t="shared" si="11"/>
        <v/>
      </c>
      <c r="AE25" s="41">
        <f t="shared" si="12"/>
        <v>0</v>
      </c>
      <c r="AF25" s="40">
        <f t="shared" si="13"/>
        <v>0</v>
      </c>
      <c r="AG25" s="23">
        <f t="shared" si="14"/>
        <v>0</v>
      </c>
      <c r="AH25" s="22"/>
      <c r="AI25" s="22"/>
      <c r="AJ25" s="22"/>
    </row>
    <row r="26" spans="1:36" ht="41.45">
      <c r="A26" s="15" t="str">
        <f t="shared" si="4"/>
        <v>Pick Your SU</v>
      </c>
      <c r="B26" s="14">
        <f t="shared" si="5"/>
        <v>0</v>
      </c>
      <c r="C26" s="15"/>
      <c r="D26" s="15"/>
      <c r="E26" s="15"/>
      <c r="F26" s="15"/>
      <c r="G26" s="15"/>
      <c r="H26" s="15"/>
      <c r="I26" s="15"/>
      <c r="J26" s="15"/>
      <c r="K26" s="15"/>
      <c r="L26" s="140"/>
      <c r="M26" s="141"/>
      <c r="N26" s="16"/>
      <c r="O26" s="16"/>
      <c r="P26" s="16"/>
      <c r="Q26" s="16"/>
      <c r="R26" s="17">
        <f t="shared" si="6"/>
        <v>0</v>
      </c>
      <c r="S26" s="10"/>
      <c r="T26" s="44">
        <f t="shared" si="0"/>
        <v>0</v>
      </c>
      <c r="U26" s="35" t="str">
        <f t="shared" si="15"/>
        <v/>
      </c>
      <c r="V26" s="36" t="str">
        <f t="shared" si="16"/>
        <v/>
      </c>
      <c r="W26" s="37" t="e">
        <f t="shared" si="1"/>
        <v>#DIV/0!</v>
      </c>
      <c r="X26" s="38" t="str">
        <f t="shared" si="2"/>
        <v/>
      </c>
      <c r="Y26" s="38" t="str">
        <f t="shared" si="3"/>
        <v/>
      </c>
      <c r="Z26" s="39" t="str">
        <f t="shared" si="7"/>
        <v/>
      </c>
      <c r="AA26" s="40" t="str">
        <f t="shared" si="8"/>
        <v/>
      </c>
      <c r="AB26" s="41" t="str">
        <f t="shared" si="9"/>
        <v/>
      </c>
      <c r="AC26" s="41" t="str">
        <f t="shared" si="10"/>
        <v/>
      </c>
      <c r="AD26" s="41" t="str">
        <f t="shared" si="11"/>
        <v/>
      </c>
      <c r="AE26" s="41">
        <f t="shared" si="12"/>
        <v>0</v>
      </c>
      <c r="AF26" s="40">
        <f t="shared" si="13"/>
        <v>0</v>
      </c>
      <c r="AG26" s="23">
        <f t="shared" si="14"/>
        <v>0</v>
      </c>
      <c r="AH26" s="22"/>
      <c r="AI26" s="22"/>
      <c r="AJ26" s="22"/>
    </row>
    <row r="27" spans="1:36" ht="41.45">
      <c r="A27" s="15" t="str">
        <f t="shared" si="4"/>
        <v>Pick Your SU</v>
      </c>
      <c r="B27" s="14">
        <f t="shared" si="5"/>
        <v>0</v>
      </c>
      <c r="C27" s="15"/>
      <c r="D27" s="15"/>
      <c r="E27" s="15"/>
      <c r="F27" s="15"/>
      <c r="G27" s="15"/>
      <c r="H27" s="15"/>
      <c r="I27" s="15"/>
      <c r="J27" s="15"/>
      <c r="K27" s="15"/>
      <c r="L27" s="140"/>
      <c r="M27" s="141"/>
      <c r="N27" s="16"/>
      <c r="O27" s="16"/>
      <c r="P27" s="16"/>
      <c r="Q27" s="16"/>
      <c r="R27" s="17">
        <f t="shared" si="6"/>
        <v>0</v>
      </c>
      <c r="S27" s="10"/>
      <c r="T27" s="44">
        <f t="shared" si="0"/>
        <v>0</v>
      </c>
      <c r="U27" s="35" t="str">
        <f t="shared" si="15"/>
        <v/>
      </c>
      <c r="V27" s="36" t="str">
        <f t="shared" si="16"/>
        <v/>
      </c>
      <c r="W27" s="37" t="e">
        <f t="shared" si="1"/>
        <v>#DIV/0!</v>
      </c>
      <c r="X27" s="38" t="str">
        <f t="shared" si="2"/>
        <v/>
      </c>
      <c r="Y27" s="38" t="str">
        <f t="shared" si="3"/>
        <v/>
      </c>
      <c r="Z27" s="39" t="str">
        <f t="shared" si="7"/>
        <v/>
      </c>
      <c r="AA27" s="40" t="str">
        <f t="shared" si="8"/>
        <v/>
      </c>
      <c r="AB27" s="41" t="str">
        <f t="shared" si="9"/>
        <v/>
      </c>
      <c r="AC27" s="41" t="str">
        <f t="shared" si="10"/>
        <v/>
      </c>
      <c r="AD27" s="41" t="str">
        <f t="shared" si="11"/>
        <v/>
      </c>
      <c r="AE27" s="41">
        <f t="shared" si="12"/>
        <v>0</v>
      </c>
      <c r="AF27" s="40">
        <f t="shared" si="13"/>
        <v>0</v>
      </c>
      <c r="AG27" s="23">
        <f t="shared" si="14"/>
        <v>0</v>
      </c>
      <c r="AH27" s="22"/>
      <c r="AI27" s="22"/>
      <c r="AJ27" s="22"/>
    </row>
    <row r="28" spans="1:36" ht="41.45">
      <c r="A28" s="15" t="str">
        <f t="shared" si="4"/>
        <v>Pick Your SU</v>
      </c>
      <c r="B28" s="14">
        <f t="shared" si="5"/>
        <v>0</v>
      </c>
      <c r="C28" s="15"/>
      <c r="D28" s="15"/>
      <c r="E28" s="15"/>
      <c r="F28" s="15"/>
      <c r="G28" s="15"/>
      <c r="H28" s="15"/>
      <c r="I28" s="15"/>
      <c r="J28" s="15"/>
      <c r="K28" s="15"/>
      <c r="L28" s="140"/>
      <c r="M28" s="141"/>
      <c r="N28" s="16"/>
      <c r="O28" s="16"/>
      <c r="P28" s="16"/>
      <c r="Q28" s="16"/>
      <c r="R28" s="17">
        <f t="shared" si="6"/>
        <v>0</v>
      </c>
      <c r="S28" s="10"/>
      <c r="T28" s="34">
        <f t="shared" si="0"/>
        <v>0</v>
      </c>
      <c r="U28" s="35" t="str">
        <f t="shared" si="15"/>
        <v/>
      </c>
      <c r="V28" s="36" t="str">
        <f t="shared" si="16"/>
        <v/>
      </c>
      <c r="W28" s="37" t="e">
        <f t="shared" si="1"/>
        <v>#DIV/0!</v>
      </c>
      <c r="X28" s="38" t="str">
        <f t="shared" si="2"/>
        <v/>
      </c>
      <c r="Y28" s="38" t="str">
        <f t="shared" si="3"/>
        <v/>
      </c>
      <c r="Z28" s="39" t="str">
        <f t="shared" si="7"/>
        <v/>
      </c>
      <c r="AA28" s="40" t="str">
        <f t="shared" si="8"/>
        <v/>
      </c>
      <c r="AB28" s="41" t="str">
        <f t="shared" si="9"/>
        <v/>
      </c>
      <c r="AC28" s="41" t="str">
        <f t="shared" si="10"/>
        <v/>
      </c>
      <c r="AD28" s="41" t="str">
        <f t="shared" si="11"/>
        <v/>
      </c>
      <c r="AE28" s="41">
        <f t="shared" si="12"/>
        <v>0</v>
      </c>
      <c r="AF28" s="40">
        <f t="shared" si="13"/>
        <v>0</v>
      </c>
      <c r="AG28" s="23">
        <f t="shared" si="14"/>
        <v>0</v>
      </c>
      <c r="AH28" s="22"/>
      <c r="AI28" s="22"/>
      <c r="AJ28" s="22"/>
    </row>
    <row r="29" spans="1:36" ht="41.45">
      <c r="A29" s="15" t="str">
        <f t="shared" si="4"/>
        <v>Pick Your SU</v>
      </c>
      <c r="B29" s="14">
        <f t="shared" si="5"/>
        <v>0</v>
      </c>
      <c r="C29" s="15"/>
      <c r="D29" s="15"/>
      <c r="E29" s="15"/>
      <c r="F29" s="15"/>
      <c r="G29" s="15"/>
      <c r="H29" s="15"/>
      <c r="I29" s="15"/>
      <c r="J29" s="15"/>
      <c r="K29" s="15"/>
      <c r="L29" s="140"/>
      <c r="M29" s="141"/>
      <c r="N29" s="16"/>
      <c r="O29" s="16"/>
      <c r="P29" s="16"/>
      <c r="Q29" s="16"/>
      <c r="R29" s="17">
        <f t="shared" si="6"/>
        <v>0</v>
      </c>
      <c r="S29" s="10"/>
      <c r="T29" s="44">
        <f t="shared" si="0"/>
        <v>0</v>
      </c>
      <c r="U29" s="35" t="str">
        <f t="shared" si="15"/>
        <v/>
      </c>
      <c r="V29" s="36" t="str">
        <f t="shared" si="16"/>
        <v/>
      </c>
      <c r="W29" s="37" t="e">
        <f t="shared" si="1"/>
        <v>#DIV/0!</v>
      </c>
      <c r="X29" s="38" t="str">
        <f t="shared" si="2"/>
        <v/>
      </c>
      <c r="Y29" s="38" t="str">
        <f t="shared" si="3"/>
        <v/>
      </c>
      <c r="Z29" s="39" t="str">
        <f t="shared" si="7"/>
        <v/>
      </c>
      <c r="AA29" s="40" t="str">
        <f t="shared" si="8"/>
        <v/>
      </c>
      <c r="AB29" s="41" t="str">
        <f t="shared" si="9"/>
        <v/>
      </c>
      <c r="AC29" s="41" t="str">
        <f t="shared" si="10"/>
        <v/>
      </c>
      <c r="AD29" s="41" t="str">
        <f t="shared" si="11"/>
        <v/>
      </c>
      <c r="AE29" s="41">
        <f t="shared" si="12"/>
        <v>0</v>
      </c>
      <c r="AF29" s="40">
        <f t="shared" si="13"/>
        <v>0</v>
      </c>
      <c r="AG29" s="23">
        <f t="shared" si="14"/>
        <v>0</v>
      </c>
      <c r="AH29" s="22"/>
      <c r="AI29" s="22"/>
      <c r="AJ29" s="22"/>
    </row>
    <row r="30" spans="1:36" ht="41.45">
      <c r="A30" s="15" t="str">
        <f t="shared" si="4"/>
        <v>Pick Your SU</v>
      </c>
      <c r="B30" s="14">
        <f t="shared" si="5"/>
        <v>0</v>
      </c>
      <c r="C30" s="15"/>
      <c r="D30" s="15"/>
      <c r="E30" s="15"/>
      <c r="F30" s="15"/>
      <c r="G30" s="15"/>
      <c r="H30" s="15"/>
      <c r="I30" s="15"/>
      <c r="J30" s="15"/>
      <c r="K30" s="15"/>
      <c r="L30" s="140"/>
      <c r="M30" s="141"/>
      <c r="N30" s="16"/>
      <c r="O30" s="16"/>
      <c r="P30" s="16"/>
      <c r="Q30" s="16"/>
      <c r="R30" s="17">
        <f t="shared" si="6"/>
        <v>0</v>
      </c>
      <c r="S30" s="10"/>
      <c r="T30" s="44">
        <f t="shared" si="0"/>
        <v>0</v>
      </c>
      <c r="U30" s="35" t="str">
        <f t="shared" si="15"/>
        <v/>
      </c>
      <c r="V30" s="36" t="str">
        <f t="shared" si="16"/>
        <v/>
      </c>
      <c r="W30" s="37" t="e">
        <f t="shared" si="1"/>
        <v>#DIV/0!</v>
      </c>
      <c r="X30" s="38" t="str">
        <f t="shared" si="2"/>
        <v/>
      </c>
      <c r="Y30" s="38" t="str">
        <f t="shared" si="3"/>
        <v/>
      </c>
      <c r="Z30" s="39" t="str">
        <f t="shared" si="7"/>
        <v/>
      </c>
      <c r="AA30" s="40" t="str">
        <f t="shared" si="8"/>
        <v/>
      </c>
      <c r="AB30" s="41" t="str">
        <f t="shared" si="9"/>
        <v/>
      </c>
      <c r="AC30" s="41" t="str">
        <f t="shared" si="10"/>
        <v/>
      </c>
      <c r="AD30" s="41" t="str">
        <f t="shared" si="11"/>
        <v/>
      </c>
      <c r="AE30" s="41">
        <f t="shared" si="12"/>
        <v>0</v>
      </c>
      <c r="AF30" s="40">
        <f t="shared" si="13"/>
        <v>0</v>
      </c>
      <c r="AG30" s="23">
        <f t="shared" si="14"/>
        <v>0</v>
      </c>
      <c r="AH30" s="22"/>
      <c r="AI30" s="22"/>
      <c r="AJ30" s="22"/>
    </row>
    <row r="31" spans="1:36" ht="41.45">
      <c r="A31" s="15" t="str">
        <f t="shared" si="4"/>
        <v>Pick Your SU</v>
      </c>
      <c r="B31" s="14">
        <f t="shared" si="5"/>
        <v>0</v>
      </c>
      <c r="C31" s="15"/>
      <c r="D31" s="15"/>
      <c r="E31" s="15"/>
      <c r="F31" s="15"/>
      <c r="G31" s="15"/>
      <c r="H31" s="15"/>
      <c r="I31" s="15"/>
      <c r="J31" s="15"/>
      <c r="K31" s="15"/>
      <c r="L31" s="140"/>
      <c r="M31" s="141"/>
      <c r="N31" s="16"/>
      <c r="O31" s="16"/>
      <c r="P31" s="16"/>
      <c r="Q31" s="16"/>
      <c r="R31" s="17">
        <f t="shared" si="6"/>
        <v>0</v>
      </c>
      <c r="S31" s="10"/>
      <c r="T31" s="34">
        <f t="shared" si="0"/>
        <v>0</v>
      </c>
      <c r="U31" s="35" t="str">
        <f t="shared" si="15"/>
        <v/>
      </c>
      <c r="V31" s="36" t="str">
        <f t="shared" si="16"/>
        <v/>
      </c>
      <c r="W31" s="37" t="e">
        <f t="shared" si="1"/>
        <v>#DIV/0!</v>
      </c>
      <c r="X31" s="38" t="str">
        <f t="shared" si="2"/>
        <v/>
      </c>
      <c r="Y31" s="38" t="str">
        <f t="shared" si="3"/>
        <v/>
      </c>
      <c r="Z31" s="39" t="str">
        <f t="shared" si="7"/>
        <v/>
      </c>
      <c r="AA31" s="40" t="str">
        <f t="shared" si="8"/>
        <v/>
      </c>
      <c r="AB31" s="41" t="str">
        <f t="shared" si="9"/>
        <v/>
      </c>
      <c r="AC31" s="41" t="str">
        <f t="shared" si="10"/>
        <v/>
      </c>
      <c r="AD31" s="41" t="str">
        <f t="shared" si="11"/>
        <v/>
      </c>
      <c r="AE31" s="41">
        <f t="shared" si="12"/>
        <v>0</v>
      </c>
      <c r="AF31" s="40">
        <f t="shared" si="13"/>
        <v>0</v>
      </c>
      <c r="AG31" s="23">
        <f t="shared" si="14"/>
        <v>0</v>
      </c>
      <c r="AH31" s="22"/>
      <c r="AI31" s="22"/>
      <c r="AJ31" s="22"/>
    </row>
    <row r="32" spans="1:36" ht="41.45">
      <c r="A32" s="15" t="str">
        <f t="shared" si="4"/>
        <v>Pick Your SU</v>
      </c>
      <c r="B32" s="14">
        <f t="shared" si="5"/>
        <v>0</v>
      </c>
      <c r="C32" s="15"/>
      <c r="D32" s="15"/>
      <c r="E32" s="15"/>
      <c r="F32" s="15"/>
      <c r="G32" s="15"/>
      <c r="H32" s="15"/>
      <c r="I32" s="15"/>
      <c r="J32" s="15"/>
      <c r="K32" s="15"/>
      <c r="L32" s="140"/>
      <c r="M32" s="141"/>
      <c r="N32" s="16"/>
      <c r="O32" s="16"/>
      <c r="P32" s="16"/>
      <c r="Q32" s="16"/>
      <c r="R32" s="17">
        <f t="shared" si="6"/>
        <v>0</v>
      </c>
      <c r="S32" s="10"/>
      <c r="T32" s="44">
        <f t="shared" si="0"/>
        <v>0</v>
      </c>
      <c r="U32" s="35" t="str">
        <f t="shared" si="15"/>
        <v/>
      </c>
      <c r="V32" s="36" t="str">
        <f t="shared" si="16"/>
        <v/>
      </c>
      <c r="W32" s="37" t="e">
        <f t="shared" si="1"/>
        <v>#DIV/0!</v>
      </c>
      <c r="X32" s="38" t="str">
        <f t="shared" si="2"/>
        <v/>
      </c>
      <c r="Y32" s="38" t="str">
        <f t="shared" si="3"/>
        <v/>
      </c>
      <c r="Z32" s="39" t="str">
        <f t="shared" si="7"/>
        <v/>
      </c>
      <c r="AA32" s="40" t="str">
        <f t="shared" si="8"/>
        <v/>
      </c>
      <c r="AB32" s="41" t="str">
        <f t="shared" si="9"/>
        <v/>
      </c>
      <c r="AC32" s="41" t="str">
        <f t="shared" si="10"/>
        <v/>
      </c>
      <c r="AD32" s="41" t="str">
        <f t="shared" si="11"/>
        <v/>
      </c>
      <c r="AE32" s="41">
        <f t="shared" si="12"/>
        <v>0</v>
      </c>
      <c r="AF32" s="40">
        <f t="shared" si="13"/>
        <v>0</v>
      </c>
      <c r="AG32" s="23">
        <f t="shared" si="14"/>
        <v>0</v>
      </c>
      <c r="AH32" s="22"/>
      <c r="AI32" s="22"/>
      <c r="AJ32" s="22"/>
    </row>
    <row r="33" spans="1:36" ht="41.45">
      <c r="A33" s="15" t="str">
        <f t="shared" si="4"/>
        <v>Pick Your SU</v>
      </c>
      <c r="B33" s="14">
        <f t="shared" si="5"/>
        <v>0</v>
      </c>
      <c r="C33" s="15"/>
      <c r="D33" s="15"/>
      <c r="E33" s="15"/>
      <c r="F33" s="15"/>
      <c r="G33" s="15"/>
      <c r="H33" s="15"/>
      <c r="I33" s="15"/>
      <c r="J33" s="15"/>
      <c r="K33" s="15"/>
      <c r="L33" s="140"/>
      <c r="M33" s="141"/>
      <c r="N33" s="16"/>
      <c r="O33" s="16"/>
      <c r="P33" s="16"/>
      <c r="Q33" s="16"/>
      <c r="R33" s="17">
        <f t="shared" si="6"/>
        <v>0</v>
      </c>
      <c r="S33" s="10"/>
      <c r="T33" s="34">
        <f t="shared" si="0"/>
        <v>0</v>
      </c>
      <c r="U33" s="35" t="str">
        <f t="shared" si="15"/>
        <v/>
      </c>
      <c r="V33" s="36" t="str">
        <f t="shared" si="16"/>
        <v/>
      </c>
      <c r="W33" s="37" t="e">
        <f t="shared" si="1"/>
        <v>#DIV/0!</v>
      </c>
      <c r="X33" s="38" t="str">
        <f t="shared" si="2"/>
        <v/>
      </c>
      <c r="Y33" s="38" t="str">
        <f t="shared" si="3"/>
        <v/>
      </c>
      <c r="Z33" s="39" t="str">
        <f t="shared" si="7"/>
        <v/>
      </c>
      <c r="AA33" s="40" t="str">
        <f t="shared" si="8"/>
        <v/>
      </c>
      <c r="AB33" s="41" t="str">
        <f t="shared" si="9"/>
        <v/>
      </c>
      <c r="AC33" s="41" t="str">
        <f t="shared" si="10"/>
        <v/>
      </c>
      <c r="AD33" s="41" t="str">
        <f t="shared" si="11"/>
        <v/>
      </c>
      <c r="AE33" s="41">
        <f t="shared" si="12"/>
        <v>0</v>
      </c>
      <c r="AF33" s="40">
        <f t="shared" si="13"/>
        <v>0</v>
      </c>
      <c r="AG33" s="23">
        <f t="shared" si="14"/>
        <v>0</v>
      </c>
      <c r="AH33" s="22"/>
      <c r="AI33" s="22"/>
      <c r="AJ33" s="22"/>
    </row>
    <row r="34" spans="1:36" ht="41.45">
      <c r="A34" s="15" t="str">
        <f t="shared" si="4"/>
        <v>Pick Your SU</v>
      </c>
      <c r="B34" s="14">
        <f t="shared" si="5"/>
        <v>0</v>
      </c>
      <c r="C34" s="15"/>
      <c r="D34" s="15"/>
      <c r="E34" s="15"/>
      <c r="F34" s="15"/>
      <c r="G34" s="15"/>
      <c r="H34" s="15"/>
      <c r="I34" s="15"/>
      <c r="J34" s="15"/>
      <c r="K34" s="15"/>
      <c r="L34" s="140"/>
      <c r="M34" s="141"/>
      <c r="N34" s="16"/>
      <c r="O34" s="16"/>
      <c r="P34" s="16"/>
      <c r="Q34" s="16"/>
      <c r="R34" s="17">
        <f t="shared" si="6"/>
        <v>0</v>
      </c>
      <c r="S34" s="10"/>
      <c r="T34" s="44">
        <f t="shared" si="0"/>
        <v>0</v>
      </c>
      <c r="U34" s="35" t="str">
        <f t="shared" si="15"/>
        <v/>
      </c>
      <c r="V34" s="36" t="str">
        <f t="shared" si="16"/>
        <v/>
      </c>
      <c r="W34" s="37" t="e">
        <f t="shared" si="1"/>
        <v>#DIV/0!</v>
      </c>
      <c r="X34" s="38" t="str">
        <f t="shared" si="2"/>
        <v/>
      </c>
      <c r="Y34" s="38" t="str">
        <f t="shared" si="3"/>
        <v/>
      </c>
      <c r="Z34" s="39" t="str">
        <f t="shared" si="7"/>
        <v/>
      </c>
      <c r="AA34" s="40" t="str">
        <f t="shared" si="8"/>
        <v/>
      </c>
      <c r="AB34" s="41" t="str">
        <f t="shared" si="9"/>
        <v/>
      </c>
      <c r="AC34" s="41" t="str">
        <f t="shared" si="10"/>
        <v/>
      </c>
      <c r="AD34" s="41" t="str">
        <f t="shared" si="11"/>
        <v/>
      </c>
      <c r="AE34" s="41">
        <f t="shared" si="12"/>
        <v>0</v>
      </c>
      <c r="AF34" s="40">
        <f t="shared" si="13"/>
        <v>0</v>
      </c>
      <c r="AG34" s="23">
        <f t="shared" si="14"/>
        <v>0</v>
      </c>
      <c r="AH34" s="22"/>
      <c r="AI34" s="22"/>
      <c r="AJ34" s="22"/>
    </row>
    <row r="35" spans="1:36" ht="41.45">
      <c r="A35" s="15" t="str">
        <f t="shared" si="4"/>
        <v>Pick Your SU</v>
      </c>
      <c r="B35" s="14">
        <f t="shared" si="5"/>
        <v>0</v>
      </c>
      <c r="C35" s="15"/>
      <c r="D35" s="15"/>
      <c r="E35" s="15"/>
      <c r="F35" s="15"/>
      <c r="G35" s="15"/>
      <c r="H35" s="15"/>
      <c r="I35" s="15"/>
      <c r="J35" s="15"/>
      <c r="K35" s="15"/>
      <c r="L35" s="140"/>
      <c r="M35" s="141"/>
      <c r="N35" s="16"/>
      <c r="O35" s="16"/>
      <c r="P35" s="16"/>
      <c r="Q35" s="16"/>
      <c r="R35" s="17">
        <f t="shared" si="6"/>
        <v>0</v>
      </c>
      <c r="S35" s="10"/>
      <c r="T35" s="44">
        <f t="shared" si="0"/>
        <v>0</v>
      </c>
      <c r="U35" s="35" t="str">
        <f t="shared" si="15"/>
        <v/>
      </c>
      <c r="V35" s="36" t="str">
        <f t="shared" si="16"/>
        <v/>
      </c>
      <c r="W35" s="37" t="e">
        <f t="shared" si="1"/>
        <v>#DIV/0!</v>
      </c>
      <c r="X35" s="38" t="str">
        <f t="shared" si="2"/>
        <v/>
      </c>
      <c r="Y35" s="38" t="str">
        <f t="shared" si="3"/>
        <v/>
      </c>
      <c r="Z35" s="39" t="str">
        <f t="shared" si="7"/>
        <v/>
      </c>
      <c r="AA35" s="40" t="str">
        <f t="shared" si="8"/>
        <v/>
      </c>
      <c r="AB35" s="41" t="str">
        <f t="shared" si="9"/>
        <v/>
      </c>
      <c r="AC35" s="41" t="str">
        <f t="shared" si="10"/>
        <v/>
      </c>
      <c r="AD35" s="41" t="str">
        <f t="shared" si="11"/>
        <v/>
      </c>
      <c r="AE35" s="41">
        <f t="shared" si="12"/>
        <v>0</v>
      </c>
      <c r="AF35" s="40">
        <f t="shared" si="13"/>
        <v>0</v>
      </c>
      <c r="AG35" s="23">
        <f t="shared" si="14"/>
        <v>0</v>
      </c>
      <c r="AH35" s="22"/>
      <c r="AI35" s="22"/>
      <c r="AJ35" s="22"/>
    </row>
    <row r="36" spans="1:36" ht="41.45">
      <c r="A36" s="15" t="str">
        <f t="shared" si="4"/>
        <v>Pick Your SU</v>
      </c>
      <c r="B36" s="14">
        <f t="shared" si="5"/>
        <v>0</v>
      </c>
      <c r="C36" s="15"/>
      <c r="D36" s="15"/>
      <c r="E36" s="15"/>
      <c r="F36" s="15"/>
      <c r="G36" s="15"/>
      <c r="H36" s="15"/>
      <c r="I36" s="15"/>
      <c r="J36" s="15"/>
      <c r="K36" s="15"/>
      <c r="L36" s="140"/>
      <c r="M36" s="141"/>
      <c r="N36" s="16"/>
      <c r="O36" s="16"/>
      <c r="P36" s="16"/>
      <c r="Q36" s="16"/>
      <c r="R36" s="17">
        <f t="shared" si="6"/>
        <v>0</v>
      </c>
      <c r="S36" s="10"/>
      <c r="T36" s="34">
        <f t="shared" si="0"/>
        <v>0</v>
      </c>
      <c r="U36" s="35" t="str">
        <f t="shared" si="15"/>
        <v/>
      </c>
      <c r="V36" s="36" t="str">
        <f t="shared" si="16"/>
        <v/>
      </c>
      <c r="W36" s="37" t="e">
        <f t="shared" si="1"/>
        <v>#DIV/0!</v>
      </c>
      <c r="X36" s="38" t="str">
        <f t="shared" si="2"/>
        <v/>
      </c>
      <c r="Y36" s="38" t="str">
        <f t="shared" si="3"/>
        <v/>
      </c>
      <c r="Z36" s="39" t="str">
        <f t="shared" si="7"/>
        <v/>
      </c>
      <c r="AA36" s="40" t="str">
        <f t="shared" si="8"/>
        <v/>
      </c>
      <c r="AB36" s="41" t="str">
        <f t="shared" si="9"/>
        <v/>
      </c>
      <c r="AC36" s="41" t="str">
        <f t="shared" si="10"/>
        <v/>
      </c>
      <c r="AD36" s="41" t="str">
        <f t="shared" si="11"/>
        <v/>
      </c>
      <c r="AE36" s="41">
        <f t="shared" si="12"/>
        <v>0</v>
      </c>
      <c r="AF36" s="40">
        <f t="shared" si="13"/>
        <v>0</v>
      </c>
      <c r="AG36" s="23">
        <f t="shared" si="14"/>
        <v>0</v>
      </c>
      <c r="AH36" s="22"/>
      <c r="AI36" s="22"/>
      <c r="AJ36" s="22"/>
    </row>
    <row r="37" spans="1:36" ht="41.45">
      <c r="A37" s="15" t="str">
        <f t="shared" si="4"/>
        <v>Pick Your SU</v>
      </c>
      <c r="B37" s="14">
        <f t="shared" si="5"/>
        <v>0</v>
      </c>
      <c r="C37" s="15"/>
      <c r="D37" s="15"/>
      <c r="E37" s="15"/>
      <c r="F37" s="15"/>
      <c r="G37" s="15"/>
      <c r="H37" s="15"/>
      <c r="I37" s="15"/>
      <c r="J37" s="15"/>
      <c r="K37" s="15"/>
      <c r="L37" s="140"/>
      <c r="M37" s="141"/>
      <c r="N37" s="16"/>
      <c r="O37" s="16"/>
      <c r="P37" s="16"/>
      <c r="Q37" s="16"/>
      <c r="R37" s="17">
        <f t="shared" si="6"/>
        <v>0</v>
      </c>
      <c r="S37" s="10"/>
      <c r="T37" s="44">
        <f t="shared" si="0"/>
        <v>0</v>
      </c>
      <c r="U37" s="35" t="str">
        <f t="shared" si="15"/>
        <v/>
      </c>
      <c r="V37" s="36" t="str">
        <f t="shared" si="16"/>
        <v/>
      </c>
      <c r="W37" s="37" t="e">
        <f t="shared" si="1"/>
        <v>#DIV/0!</v>
      </c>
      <c r="X37" s="38" t="str">
        <f t="shared" si="2"/>
        <v/>
      </c>
      <c r="Y37" s="38" t="str">
        <f t="shared" si="3"/>
        <v/>
      </c>
      <c r="Z37" s="39" t="str">
        <f t="shared" si="7"/>
        <v/>
      </c>
      <c r="AA37" s="40" t="str">
        <f t="shared" si="8"/>
        <v/>
      </c>
      <c r="AB37" s="41" t="str">
        <f t="shared" si="9"/>
        <v/>
      </c>
      <c r="AC37" s="41" t="str">
        <f t="shared" si="10"/>
        <v/>
      </c>
      <c r="AD37" s="41" t="str">
        <f t="shared" si="11"/>
        <v/>
      </c>
      <c r="AE37" s="41">
        <f t="shared" si="12"/>
        <v>0</v>
      </c>
      <c r="AF37" s="40">
        <f t="shared" si="13"/>
        <v>0</v>
      </c>
      <c r="AG37" s="23">
        <f t="shared" si="14"/>
        <v>0</v>
      </c>
      <c r="AH37" s="22"/>
      <c r="AI37" s="22"/>
      <c r="AJ37" s="22"/>
    </row>
    <row r="38" spans="1:36" ht="41.45">
      <c r="A38" s="15" t="str">
        <f t="shared" si="4"/>
        <v>Pick Your SU</v>
      </c>
      <c r="B38" s="14">
        <f t="shared" si="5"/>
        <v>0</v>
      </c>
      <c r="C38" s="15"/>
      <c r="D38" s="15"/>
      <c r="E38" s="15"/>
      <c r="F38" s="15"/>
      <c r="G38" s="15"/>
      <c r="H38" s="15"/>
      <c r="I38" s="15"/>
      <c r="J38" s="15"/>
      <c r="K38" s="15"/>
      <c r="L38" s="140"/>
      <c r="M38" s="141"/>
      <c r="N38" s="16"/>
      <c r="O38" s="16"/>
      <c r="P38" s="16"/>
      <c r="Q38" s="16"/>
      <c r="R38" s="17">
        <f t="shared" si="6"/>
        <v>0</v>
      </c>
      <c r="S38" s="10"/>
      <c r="T38" s="44">
        <f t="shared" si="0"/>
        <v>0</v>
      </c>
      <c r="U38" s="35" t="str">
        <f t="shared" si="15"/>
        <v/>
      </c>
      <c r="V38" s="36" t="str">
        <f t="shared" si="16"/>
        <v/>
      </c>
      <c r="W38" s="37" t="e">
        <f t="shared" si="1"/>
        <v>#DIV/0!</v>
      </c>
      <c r="X38" s="38" t="str">
        <f t="shared" si="2"/>
        <v/>
      </c>
      <c r="Y38" s="38" t="str">
        <f t="shared" si="3"/>
        <v/>
      </c>
      <c r="Z38" s="39" t="str">
        <f t="shared" si="7"/>
        <v/>
      </c>
      <c r="AA38" s="40" t="str">
        <f t="shared" si="8"/>
        <v/>
      </c>
      <c r="AB38" s="41" t="str">
        <f t="shared" si="9"/>
        <v/>
      </c>
      <c r="AC38" s="41" t="str">
        <f t="shared" si="10"/>
        <v/>
      </c>
      <c r="AD38" s="41" t="str">
        <f t="shared" si="11"/>
        <v/>
      </c>
      <c r="AE38" s="41">
        <f t="shared" si="12"/>
        <v>0</v>
      </c>
      <c r="AF38" s="40">
        <f t="shared" si="13"/>
        <v>0</v>
      </c>
      <c r="AG38" s="23">
        <f t="shared" si="14"/>
        <v>0</v>
      </c>
      <c r="AH38" s="22"/>
      <c r="AI38" s="22"/>
      <c r="AJ38" s="22"/>
    </row>
    <row r="39" spans="1:36" ht="41.45">
      <c r="A39" s="15" t="str">
        <f t="shared" si="4"/>
        <v>Pick Your SU</v>
      </c>
      <c r="B39" s="14">
        <f t="shared" si="5"/>
        <v>0</v>
      </c>
      <c r="C39" s="15"/>
      <c r="D39" s="15"/>
      <c r="E39" s="15"/>
      <c r="F39" s="15"/>
      <c r="G39" s="15"/>
      <c r="H39" s="15"/>
      <c r="I39" s="15"/>
      <c r="J39" s="15"/>
      <c r="K39" s="15"/>
      <c r="L39" s="140"/>
      <c r="M39" s="141"/>
      <c r="N39" s="16"/>
      <c r="O39" s="16"/>
      <c r="P39" s="16"/>
      <c r="Q39" s="16"/>
      <c r="R39" s="17">
        <f t="shared" si="6"/>
        <v>0</v>
      </c>
      <c r="S39" s="10"/>
      <c r="T39" s="34">
        <f t="shared" si="0"/>
        <v>0</v>
      </c>
      <c r="U39" s="35" t="str">
        <f t="shared" si="15"/>
        <v/>
      </c>
      <c r="V39" s="36" t="str">
        <f t="shared" si="16"/>
        <v/>
      </c>
      <c r="W39" s="37" t="e">
        <f t="shared" si="1"/>
        <v>#DIV/0!</v>
      </c>
      <c r="X39" s="38" t="str">
        <f t="shared" si="2"/>
        <v/>
      </c>
      <c r="Y39" s="38" t="str">
        <f t="shared" si="3"/>
        <v/>
      </c>
      <c r="Z39" s="39" t="str">
        <f t="shared" si="7"/>
        <v/>
      </c>
      <c r="AA39" s="40" t="str">
        <f t="shared" si="8"/>
        <v/>
      </c>
      <c r="AB39" s="41" t="str">
        <f t="shared" si="9"/>
        <v/>
      </c>
      <c r="AC39" s="41" t="str">
        <f t="shared" si="10"/>
        <v/>
      </c>
      <c r="AD39" s="41" t="str">
        <f t="shared" si="11"/>
        <v/>
      </c>
      <c r="AE39" s="41">
        <f t="shared" si="12"/>
        <v>0</v>
      </c>
      <c r="AF39" s="40">
        <f t="shared" si="13"/>
        <v>0</v>
      </c>
      <c r="AG39" s="23">
        <f t="shared" si="14"/>
        <v>0</v>
      </c>
      <c r="AH39" s="22"/>
      <c r="AI39" s="22"/>
      <c r="AJ39" s="22"/>
    </row>
    <row r="40" spans="1:36" ht="41.45">
      <c r="A40" s="15" t="str">
        <f t="shared" si="4"/>
        <v>Pick Your SU</v>
      </c>
      <c r="B40" s="14">
        <f t="shared" si="5"/>
        <v>0</v>
      </c>
      <c r="C40" s="15"/>
      <c r="D40" s="15"/>
      <c r="E40" s="15"/>
      <c r="F40" s="15"/>
      <c r="G40" s="15"/>
      <c r="H40" s="15"/>
      <c r="I40" s="15"/>
      <c r="J40" s="15"/>
      <c r="K40" s="15"/>
      <c r="L40" s="140"/>
      <c r="M40" s="141"/>
      <c r="N40" s="16"/>
      <c r="O40" s="16"/>
      <c r="P40" s="16"/>
      <c r="Q40" s="16"/>
      <c r="R40" s="17">
        <f t="shared" si="6"/>
        <v>0</v>
      </c>
      <c r="S40" s="10"/>
      <c r="T40" s="44">
        <f t="shared" si="0"/>
        <v>0</v>
      </c>
      <c r="U40" s="35" t="str">
        <f t="shared" si="15"/>
        <v/>
      </c>
      <c r="V40" s="36" t="str">
        <f t="shared" si="16"/>
        <v/>
      </c>
      <c r="W40" s="37" t="e">
        <f t="shared" si="1"/>
        <v>#DIV/0!</v>
      </c>
      <c r="X40" s="38" t="str">
        <f t="shared" si="2"/>
        <v/>
      </c>
      <c r="Y40" s="38" t="str">
        <f t="shared" si="3"/>
        <v/>
      </c>
      <c r="Z40" s="39" t="str">
        <f t="shared" si="7"/>
        <v/>
      </c>
      <c r="AA40" s="40" t="str">
        <f t="shared" si="8"/>
        <v/>
      </c>
      <c r="AB40" s="41" t="str">
        <f t="shared" si="9"/>
        <v/>
      </c>
      <c r="AC40" s="41" t="str">
        <f t="shared" si="10"/>
        <v/>
      </c>
      <c r="AD40" s="41" t="str">
        <f t="shared" si="11"/>
        <v/>
      </c>
      <c r="AE40" s="41">
        <f t="shared" si="12"/>
        <v>0</v>
      </c>
      <c r="AF40" s="40">
        <f t="shared" si="13"/>
        <v>0</v>
      </c>
      <c r="AG40" s="23">
        <f t="shared" si="14"/>
        <v>0</v>
      </c>
      <c r="AH40" s="22"/>
      <c r="AI40" s="22"/>
      <c r="AJ40" s="22"/>
    </row>
    <row r="41" spans="1:36" ht="41.45">
      <c r="A41" s="15" t="str">
        <f t="shared" si="4"/>
        <v>Pick Your SU</v>
      </c>
      <c r="B41" s="14">
        <f t="shared" si="5"/>
        <v>0</v>
      </c>
      <c r="C41" s="15"/>
      <c r="D41" s="15"/>
      <c r="E41" s="15"/>
      <c r="F41" s="15"/>
      <c r="G41" s="15"/>
      <c r="H41" s="15"/>
      <c r="I41" s="15"/>
      <c r="J41" s="15"/>
      <c r="K41" s="15"/>
      <c r="L41" s="140"/>
      <c r="M41" s="141"/>
      <c r="N41" s="16"/>
      <c r="O41" s="16"/>
      <c r="P41" s="16"/>
      <c r="Q41" s="16"/>
      <c r="R41" s="17">
        <f t="shared" ref="R41:R72" si="17">K41+L41+M41+N41+O41+P41+Q41</f>
        <v>0</v>
      </c>
      <c r="S41" s="10"/>
      <c r="T41" s="34">
        <f t="shared" ref="T41:T72" si="18">R41+S41</f>
        <v>0</v>
      </c>
      <c r="U41" s="35" t="str">
        <f t="shared" si="15"/>
        <v/>
      </c>
      <c r="V41" s="36" t="str">
        <f t="shared" si="16"/>
        <v/>
      </c>
      <c r="W41" s="37" t="e">
        <f t="shared" ref="W41:W72" si="19">S41/T41*V41</f>
        <v>#DIV/0!</v>
      </c>
      <c r="X41" s="38" t="str">
        <f t="shared" ref="X41:X77" si="20">IF(T41&lt;&gt;0,R41/T41,"")</f>
        <v/>
      </c>
      <c r="Y41" s="38" t="str">
        <f t="shared" ref="Y41:Y77" si="21">IF(T41&gt;0,S41/T41,"")</f>
        <v/>
      </c>
      <c r="Z41" s="39" t="str">
        <f t="shared" si="7"/>
        <v/>
      </c>
      <c r="AA41" s="40" t="str">
        <f t="shared" si="8"/>
        <v/>
      </c>
      <c r="AB41" s="41" t="str">
        <f t="shared" si="9"/>
        <v/>
      </c>
      <c r="AC41" s="41" t="str">
        <f t="shared" si="10"/>
        <v/>
      </c>
      <c r="AD41" s="41" t="str">
        <f t="shared" si="11"/>
        <v/>
      </c>
      <c r="AE41" s="41">
        <f t="shared" si="12"/>
        <v>0</v>
      </c>
      <c r="AF41" s="40">
        <f t="shared" si="13"/>
        <v>0</v>
      </c>
      <c r="AG41" s="23">
        <f t="shared" si="14"/>
        <v>0</v>
      </c>
      <c r="AH41" s="22"/>
      <c r="AI41" s="22"/>
      <c r="AJ41" s="22"/>
    </row>
    <row r="42" spans="1:36" ht="41.45">
      <c r="A42" s="15" t="str">
        <f t="shared" si="4"/>
        <v>Pick Your SU</v>
      </c>
      <c r="B42" s="14">
        <f t="shared" si="5"/>
        <v>0</v>
      </c>
      <c r="C42" s="15"/>
      <c r="D42" s="15"/>
      <c r="E42" s="15"/>
      <c r="F42" s="15"/>
      <c r="G42" s="15"/>
      <c r="H42" s="15"/>
      <c r="I42" s="15"/>
      <c r="J42" s="15"/>
      <c r="K42" s="15"/>
      <c r="L42" s="140"/>
      <c r="M42" s="141"/>
      <c r="N42" s="16"/>
      <c r="O42" s="16"/>
      <c r="P42" s="16"/>
      <c r="Q42" s="16"/>
      <c r="R42" s="17">
        <f t="shared" si="17"/>
        <v>0</v>
      </c>
      <c r="S42" s="10"/>
      <c r="T42" s="44">
        <f t="shared" si="18"/>
        <v>0</v>
      </c>
      <c r="U42" s="35" t="str">
        <f t="shared" si="15"/>
        <v/>
      </c>
      <c r="V42" s="36" t="str">
        <f t="shared" si="16"/>
        <v/>
      </c>
      <c r="W42" s="37" t="e">
        <f t="shared" si="19"/>
        <v>#DIV/0!</v>
      </c>
      <c r="X42" s="38" t="str">
        <f t="shared" si="20"/>
        <v/>
      </c>
      <c r="Y42" s="38" t="str">
        <f t="shared" si="21"/>
        <v/>
      </c>
      <c r="Z42" s="39" t="str">
        <f t="shared" si="7"/>
        <v/>
      </c>
      <c r="AA42" s="40" t="str">
        <f t="shared" si="8"/>
        <v/>
      </c>
      <c r="AB42" s="41" t="str">
        <f t="shared" si="9"/>
        <v/>
      </c>
      <c r="AC42" s="41" t="str">
        <f t="shared" si="10"/>
        <v/>
      </c>
      <c r="AD42" s="41" t="str">
        <f t="shared" si="11"/>
        <v/>
      </c>
      <c r="AE42" s="41">
        <f t="shared" si="12"/>
        <v>0</v>
      </c>
      <c r="AF42" s="40">
        <f t="shared" si="13"/>
        <v>0</v>
      </c>
      <c r="AG42" s="23">
        <f t="shared" si="14"/>
        <v>0</v>
      </c>
      <c r="AH42" s="22"/>
      <c r="AI42" s="22"/>
      <c r="AJ42" s="22"/>
    </row>
    <row r="43" spans="1:36" ht="41.45">
      <c r="A43" s="15" t="str">
        <f t="shared" si="4"/>
        <v>Pick Your SU</v>
      </c>
      <c r="B43" s="14">
        <f t="shared" si="5"/>
        <v>0</v>
      </c>
      <c r="C43" s="18"/>
      <c r="D43" s="43"/>
      <c r="E43" s="43"/>
      <c r="F43" s="43"/>
      <c r="G43" s="15"/>
      <c r="H43" s="15"/>
      <c r="I43" s="15"/>
      <c r="J43" s="18"/>
      <c r="K43" s="18"/>
      <c r="L43" s="140"/>
      <c r="M43" s="141"/>
      <c r="N43" s="16"/>
      <c r="O43" s="16"/>
      <c r="P43" s="16"/>
      <c r="Q43" s="16"/>
      <c r="R43" s="17">
        <f t="shared" si="17"/>
        <v>0</v>
      </c>
      <c r="S43" s="10"/>
      <c r="T43" s="44">
        <f t="shared" si="18"/>
        <v>0</v>
      </c>
      <c r="U43" s="35" t="str">
        <f t="shared" si="15"/>
        <v/>
      </c>
      <c r="V43" s="36" t="str">
        <f t="shared" si="16"/>
        <v/>
      </c>
      <c r="W43" s="37" t="e">
        <f t="shared" si="19"/>
        <v>#DIV/0!</v>
      </c>
      <c r="X43" s="38" t="str">
        <f t="shared" si="20"/>
        <v/>
      </c>
      <c r="Y43" s="38" t="str">
        <f t="shared" si="21"/>
        <v/>
      </c>
      <c r="Z43" s="39" t="str">
        <f t="shared" si="7"/>
        <v/>
      </c>
      <c r="AA43" s="40" t="str">
        <f t="shared" si="8"/>
        <v/>
      </c>
      <c r="AB43" s="41" t="str">
        <f t="shared" si="9"/>
        <v/>
      </c>
      <c r="AC43" s="41" t="str">
        <f t="shared" si="10"/>
        <v/>
      </c>
      <c r="AD43" s="41" t="str">
        <f t="shared" si="11"/>
        <v/>
      </c>
      <c r="AE43" s="41">
        <f t="shared" si="12"/>
        <v>0</v>
      </c>
      <c r="AF43" s="40">
        <f t="shared" si="13"/>
        <v>0</v>
      </c>
      <c r="AG43" s="23">
        <f t="shared" si="14"/>
        <v>0</v>
      </c>
      <c r="AH43" s="22"/>
      <c r="AI43" s="22"/>
      <c r="AJ43" s="22"/>
    </row>
    <row r="44" spans="1:36" ht="41.45">
      <c r="A44" s="15" t="str">
        <f t="shared" si="4"/>
        <v>Pick Your SU</v>
      </c>
      <c r="B44" s="14">
        <f t="shared" si="5"/>
        <v>0</v>
      </c>
      <c r="C44" s="18"/>
      <c r="D44" s="43"/>
      <c r="E44" s="43"/>
      <c r="F44" s="43"/>
      <c r="G44" s="15"/>
      <c r="H44" s="15"/>
      <c r="I44" s="15"/>
      <c r="J44" s="18"/>
      <c r="K44" s="18"/>
      <c r="L44" s="140"/>
      <c r="M44" s="141"/>
      <c r="N44" s="16"/>
      <c r="O44" s="16"/>
      <c r="P44" s="16"/>
      <c r="Q44" s="16"/>
      <c r="R44" s="17">
        <f t="shared" si="17"/>
        <v>0</v>
      </c>
      <c r="S44" s="10"/>
      <c r="T44" s="34">
        <f t="shared" si="18"/>
        <v>0</v>
      </c>
      <c r="U44" s="35" t="str">
        <f t="shared" si="15"/>
        <v/>
      </c>
      <c r="V44" s="36" t="str">
        <f t="shared" si="16"/>
        <v/>
      </c>
      <c r="W44" s="37" t="e">
        <f t="shared" si="19"/>
        <v>#DIV/0!</v>
      </c>
      <c r="X44" s="38" t="str">
        <f t="shared" si="20"/>
        <v/>
      </c>
      <c r="Y44" s="38" t="str">
        <f t="shared" si="21"/>
        <v/>
      </c>
      <c r="Z44" s="39" t="str">
        <f t="shared" si="7"/>
        <v/>
      </c>
      <c r="AA44" s="40" t="str">
        <f t="shared" si="8"/>
        <v/>
      </c>
      <c r="AB44" s="41" t="str">
        <f t="shared" si="9"/>
        <v/>
      </c>
      <c r="AC44" s="41" t="str">
        <f t="shared" si="10"/>
        <v/>
      </c>
      <c r="AD44" s="41" t="str">
        <f t="shared" si="11"/>
        <v/>
      </c>
      <c r="AE44" s="41">
        <f t="shared" si="12"/>
        <v>0</v>
      </c>
      <c r="AF44" s="40">
        <f t="shared" si="13"/>
        <v>0</v>
      </c>
      <c r="AG44" s="23">
        <f t="shared" si="14"/>
        <v>0</v>
      </c>
      <c r="AH44" s="22"/>
      <c r="AI44" s="22"/>
      <c r="AJ44" s="22"/>
    </row>
    <row r="45" spans="1:36" ht="41.45">
      <c r="A45" s="15" t="str">
        <f t="shared" si="4"/>
        <v>Pick Your SU</v>
      </c>
      <c r="B45" s="14">
        <f t="shared" si="5"/>
        <v>0</v>
      </c>
      <c r="C45" s="18"/>
      <c r="D45" s="18"/>
      <c r="E45" s="18"/>
      <c r="F45" s="18"/>
      <c r="G45" s="15"/>
      <c r="H45" s="15"/>
      <c r="I45" s="15"/>
      <c r="J45" s="19"/>
      <c r="K45" s="19"/>
      <c r="L45" s="140"/>
      <c r="M45" s="141"/>
      <c r="N45" s="16"/>
      <c r="O45" s="16"/>
      <c r="P45" s="16"/>
      <c r="Q45" s="16"/>
      <c r="R45" s="17">
        <f t="shared" si="17"/>
        <v>0</v>
      </c>
      <c r="S45" s="10"/>
      <c r="T45" s="44">
        <f t="shared" si="18"/>
        <v>0</v>
      </c>
      <c r="U45" s="35" t="str">
        <f t="shared" si="15"/>
        <v/>
      </c>
      <c r="V45" s="36" t="str">
        <f t="shared" si="16"/>
        <v/>
      </c>
      <c r="W45" s="37" t="e">
        <f t="shared" si="19"/>
        <v>#DIV/0!</v>
      </c>
      <c r="X45" s="38" t="str">
        <f t="shared" si="20"/>
        <v/>
      </c>
      <c r="Y45" s="38" t="str">
        <f t="shared" si="21"/>
        <v/>
      </c>
      <c r="Z45" s="39" t="str">
        <f t="shared" si="7"/>
        <v/>
      </c>
      <c r="AA45" s="40" t="str">
        <f t="shared" si="8"/>
        <v/>
      </c>
      <c r="AB45" s="41" t="str">
        <f t="shared" si="9"/>
        <v/>
      </c>
      <c r="AC45" s="41" t="str">
        <f t="shared" si="10"/>
        <v/>
      </c>
      <c r="AD45" s="41" t="str">
        <f t="shared" si="11"/>
        <v/>
      </c>
      <c r="AE45" s="41">
        <f t="shared" si="12"/>
        <v>0</v>
      </c>
      <c r="AF45" s="40">
        <f t="shared" si="13"/>
        <v>0</v>
      </c>
      <c r="AG45" s="23">
        <f t="shared" si="14"/>
        <v>0</v>
      </c>
      <c r="AH45" s="22"/>
      <c r="AI45" s="22"/>
      <c r="AJ45" s="22"/>
    </row>
    <row r="46" spans="1:36" ht="41.45">
      <c r="A46" s="15" t="str">
        <f t="shared" si="4"/>
        <v>Pick Your SU</v>
      </c>
      <c r="B46" s="14">
        <f t="shared" si="5"/>
        <v>0</v>
      </c>
      <c r="C46" s="18"/>
      <c r="D46" s="18"/>
      <c r="E46" s="18"/>
      <c r="F46" s="18"/>
      <c r="G46" s="15"/>
      <c r="H46" s="15"/>
      <c r="I46" s="15"/>
      <c r="J46" s="19"/>
      <c r="K46" s="19"/>
      <c r="L46" s="140"/>
      <c r="M46" s="141"/>
      <c r="N46" s="16"/>
      <c r="O46" s="16"/>
      <c r="P46" s="16"/>
      <c r="Q46" s="16"/>
      <c r="R46" s="17">
        <f t="shared" si="17"/>
        <v>0</v>
      </c>
      <c r="S46" s="10"/>
      <c r="T46" s="44">
        <f t="shared" si="18"/>
        <v>0</v>
      </c>
      <c r="U46" s="35" t="str">
        <f t="shared" si="15"/>
        <v/>
      </c>
      <c r="V46" s="36" t="str">
        <f t="shared" si="16"/>
        <v/>
      </c>
      <c r="W46" s="37" t="e">
        <f t="shared" si="19"/>
        <v>#DIV/0!</v>
      </c>
      <c r="X46" s="38" t="str">
        <f t="shared" si="20"/>
        <v/>
      </c>
      <c r="Y46" s="38" t="str">
        <f t="shared" si="21"/>
        <v/>
      </c>
      <c r="Z46" s="39" t="str">
        <f t="shared" si="7"/>
        <v/>
      </c>
      <c r="AA46" s="40" t="str">
        <f t="shared" si="8"/>
        <v/>
      </c>
      <c r="AB46" s="41" t="str">
        <f t="shared" si="9"/>
        <v/>
      </c>
      <c r="AC46" s="41" t="str">
        <f t="shared" si="10"/>
        <v/>
      </c>
      <c r="AD46" s="41" t="str">
        <f t="shared" si="11"/>
        <v/>
      </c>
      <c r="AE46" s="41">
        <f t="shared" si="12"/>
        <v>0</v>
      </c>
      <c r="AF46" s="40">
        <f t="shared" si="13"/>
        <v>0</v>
      </c>
      <c r="AG46" s="23">
        <f t="shared" si="14"/>
        <v>0</v>
      </c>
      <c r="AH46" s="22"/>
      <c r="AI46" s="22"/>
      <c r="AJ46" s="22"/>
    </row>
    <row r="47" spans="1:36" ht="41.45">
      <c r="A47" s="15" t="str">
        <f t="shared" si="4"/>
        <v>Pick Your SU</v>
      </c>
      <c r="B47" s="14">
        <f t="shared" si="5"/>
        <v>0</v>
      </c>
      <c r="C47" s="18"/>
      <c r="D47" s="18"/>
      <c r="E47" s="18"/>
      <c r="F47" s="18"/>
      <c r="G47" s="15"/>
      <c r="H47" s="15"/>
      <c r="I47" s="15"/>
      <c r="J47" s="19"/>
      <c r="K47" s="19"/>
      <c r="L47" s="140"/>
      <c r="M47" s="141"/>
      <c r="N47" s="16"/>
      <c r="O47" s="16"/>
      <c r="P47" s="16"/>
      <c r="Q47" s="16"/>
      <c r="R47" s="17">
        <f t="shared" si="17"/>
        <v>0</v>
      </c>
      <c r="S47" s="10"/>
      <c r="T47" s="34">
        <f t="shared" si="18"/>
        <v>0</v>
      </c>
      <c r="U47" s="35" t="str">
        <f t="shared" si="15"/>
        <v/>
      </c>
      <c r="V47" s="36" t="str">
        <f t="shared" si="16"/>
        <v/>
      </c>
      <c r="W47" s="37" t="e">
        <f t="shared" si="19"/>
        <v>#DIV/0!</v>
      </c>
      <c r="X47" s="38" t="str">
        <f t="shared" si="20"/>
        <v/>
      </c>
      <c r="Y47" s="38" t="str">
        <f t="shared" si="21"/>
        <v/>
      </c>
      <c r="Z47" s="39" t="str">
        <f t="shared" si="7"/>
        <v/>
      </c>
      <c r="AA47" s="40" t="str">
        <f t="shared" si="8"/>
        <v/>
      </c>
      <c r="AB47" s="41" t="str">
        <f t="shared" si="9"/>
        <v/>
      </c>
      <c r="AC47" s="41" t="str">
        <f t="shared" si="10"/>
        <v/>
      </c>
      <c r="AD47" s="41" t="str">
        <f t="shared" si="11"/>
        <v/>
      </c>
      <c r="AE47" s="41">
        <f t="shared" si="12"/>
        <v>0</v>
      </c>
      <c r="AF47" s="40">
        <f t="shared" si="13"/>
        <v>0</v>
      </c>
      <c r="AG47" s="23">
        <f t="shared" si="14"/>
        <v>0</v>
      </c>
      <c r="AH47" s="22"/>
      <c r="AI47" s="22"/>
      <c r="AJ47" s="22"/>
    </row>
    <row r="48" spans="1:36" ht="41.45">
      <c r="A48" s="15" t="str">
        <f t="shared" si="4"/>
        <v>Pick Your SU</v>
      </c>
      <c r="B48" s="14">
        <f t="shared" si="5"/>
        <v>0</v>
      </c>
      <c r="C48" s="18"/>
      <c r="D48" s="18"/>
      <c r="E48" s="18"/>
      <c r="F48" s="18"/>
      <c r="G48" s="15"/>
      <c r="H48" s="15"/>
      <c r="I48" s="15"/>
      <c r="J48" s="19"/>
      <c r="K48" s="19"/>
      <c r="L48" s="140"/>
      <c r="M48" s="141"/>
      <c r="N48" s="16"/>
      <c r="O48" s="16"/>
      <c r="P48" s="16"/>
      <c r="Q48" s="16"/>
      <c r="R48" s="17">
        <f t="shared" si="17"/>
        <v>0</v>
      </c>
      <c r="S48" s="10"/>
      <c r="T48" s="44">
        <f t="shared" si="18"/>
        <v>0</v>
      </c>
      <c r="U48" s="35" t="str">
        <f t="shared" si="15"/>
        <v/>
      </c>
      <c r="V48" s="36" t="str">
        <f t="shared" si="16"/>
        <v/>
      </c>
      <c r="W48" s="37" t="e">
        <f t="shared" si="19"/>
        <v>#DIV/0!</v>
      </c>
      <c r="X48" s="38" t="str">
        <f t="shared" si="20"/>
        <v/>
      </c>
      <c r="Y48" s="38" t="str">
        <f t="shared" si="21"/>
        <v/>
      </c>
      <c r="Z48" s="39" t="str">
        <f t="shared" si="7"/>
        <v/>
      </c>
      <c r="AA48" s="40" t="str">
        <f t="shared" si="8"/>
        <v/>
      </c>
      <c r="AB48" s="41" t="str">
        <f t="shared" si="9"/>
        <v/>
      </c>
      <c r="AC48" s="41" t="str">
        <f t="shared" si="10"/>
        <v/>
      </c>
      <c r="AD48" s="41" t="str">
        <f t="shared" si="11"/>
        <v/>
      </c>
      <c r="AE48" s="41">
        <f t="shared" si="12"/>
        <v>0</v>
      </c>
      <c r="AF48" s="40">
        <f t="shared" si="13"/>
        <v>0</v>
      </c>
      <c r="AG48" s="23">
        <f t="shared" si="14"/>
        <v>0</v>
      </c>
      <c r="AH48" s="22"/>
      <c r="AI48" s="22"/>
      <c r="AJ48" s="22"/>
    </row>
    <row r="49" spans="1:36" ht="41.45">
      <c r="A49" s="15" t="str">
        <f t="shared" si="4"/>
        <v>Pick Your SU</v>
      </c>
      <c r="B49" s="14">
        <f t="shared" si="5"/>
        <v>0</v>
      </c>
      <c r="C49" s="18"/>
      <c r="D49" s="18"/>
      <c r="E49" s="18"/>
      <c r="F49" s="18"/>
      <c r="G49" s="15"/>
      <c r="H49" s="15"/>
      <c r="I49" s="15"/>
      <c r="J49" s="19"/>
      <c r="K49" s="19"/>
      <c r="L49" s="140"/>
      <c r="M49" s="141"/>
      <c r="N49" s="16"/>
      <c r="O49" s="16"/>
      <c r="P49" s="16"/>
      <c r="Q49" s="16"/>
      <c r="R49" s="17">
        <f t="shared" si="17"/>
        <v>0</v>
      </c>
      <c r="S49" s="10"/>
      <c r="T49" s="34">
        <f t="shared" si="18"/>
        <v>0</v>
      </c>
      <c r="U49" s="35" t="str">
        <f t="shared" si="15"/>
        <v/>
      </c>
      <c r="V49" s="36" t="str">
        <f t="shared" si="16"/>
        <v/>
      </c>
      <c r="W49" s="37" t="e">
        <f t="shared" si="19"/>
        <v>#DIV/0!</v>
      </c>
      <c r="X49" s="38" t="str">
        <f t="shared" si="20"/>
        <v/>
      </c>
      <c r="Y49" s="38" t="str">
        <f t="shared" si="21"/>
        <v/>
      </c>
      <c r="Z49" s="39" t="str">
        <f t="shared" si="7"/>
        <v/>
      </c>
      <c r="AA49" s="40" t="str">
        <f t="shared" si="8"/>
        <v/>
      </c>
      <c r="AB49" s="41" t="str">
        <f t="shared" si="9"/>
        <v/>
      </c>
      <c r="AC49" s="41" t="str">
        <f t="shared" si="10"/>
        <v/>
      </c>
      <c r="AD49" s="41" t="str">
        <f t="shared" si="11"/>
        <v/>
      </c>
      <c r="AE49" s="41">
        <f t="shared" si="12"/>
        <v>0</v>
      </c>
      <c r="AF49" s="40">
        <f t="shared" si="13"/>
        <v>0</v>
      </c>
      <c r="AG49" s="23">
        <f t="shared" si="14"/>
        <v>0</v>
      </c>
      <c r="AH49" s="22"/>
      <c r="AI49" s="22"/>
      <c r="AJ49" s="22"/>
    </row>
    <row r="50" spans="1:36" ht="41.45">
      <c r="A50" s="15" t="str">
        <f t="shared" si="4"/>
        <v>Pick Your SU</v>
      </c>
      <c r="B50" s="14">
        <f t="shared" si="5"/>
        <v>0</v>
      </c>
      <c r="C50" s="18"/>
      <c r="D50" s="18"/>
      <c r="E50" s="18"/>
      <c r="F50" s="18"/>
      <c r="G50" s="15"/>
      <c r="H50" s="15"/>
      <c r="I50" s="15"/>
      <c r="J50" s="19"/>
      <c r="K50" s="19"/>
      <c r="L50" s="140"/>
      <c r="M50" s="141"/>
      <c r="N50" s="16"/>
      <c r="O50" s="16"/>
      <c r="P50" s="16"/>
      <c r="Q50" s="16"/>
      <c r="R50" s="17">
        <f t="shared" si="17"/>
        <v>0</v>
      </c>
      <c r="S50" s="10"/>
      <c r="T50" s="44">
        <f t="shared" si="18"/>
        <v>0</v>
      </c>
      <c r="U50" s="35" t="str">
        <f t="shared" si="15"/>
        <v/>
      </c>
      <c r="V50" s="36" t="str">
        <f t="shared" si="16"/>
        <v/>
      </c>
      <c r="W50" s="37" t="e">
        <f t="shared" si="19"/>
        <v>#DIV/0!</v>
      </c>
      <c r="X50" s="38" t="str">
        <f t="shared" si="20"/>
        <v/>
      </c>
      <c r="Y50" s="38" t="str">
        <f t="shared" si="21"/>
        <v/>
      </c>
      <c r="Z50" s="39" t="str">
        <f t="shared" si="7"/>
        <v/>
      </c>
      <c r="AA50" s="40" t="str">
        <f t="shared" si="8"/>
        <v/>
      </c>
      <c r="AB50" s="41" t="str">
        <f t="shared" si="9"/>
        <v/>
      </c>
      <c r="AC50" s="41" t="str">
        <f t="shared" si="10"/>
        <v/>
      </c>
      <c r="AD50" s="41" t="str">
        <f t="shared" si="11"/>
        <v/>
      </c>
      <c r="AE50" s="41">
        <f t="shared" si="12"/>
        <v>0</v>
      </c>
      <c r="AF50" s="40">
        <f t="shared" si="13"/>
        <v>0</v>
      </c>
      <c r="AG50" s="23">
        <f t="shared" si="14"/>
        <v>0</v>
      </c>
      <c r="AH50" s="22"/>
      <c r="AI50" s="22"/>
      <c r="AJ50" s="22"/>
    </row>
    <row r="51" spans="1:36" ht="41.45">
      <c r="A51" s="15" t="str">
        <f t="shared" si="4"/>
        <v>Pick Your SU</v>
      </c>
      <c r="B51" s="14">
        <f t="shared" si="5"/>
        <v>0</v>
      </c>
      <c r="C51" s="18"/>
      <c r="D51" s="18"/>
      <c r="E51" s="18"/>
      <c r="F51" s="18"/>
      <c r="G51" s="15"/>
      <c r="H51" s="15"/>
      <c r="I51" s="15"/>
      <c r="J51" s="19"/>
      <c r="K51" s="19"/>
      <c r="L51" s="140"/>
      <c r="M51" s="141"/>
      <c r="N51" s="16"/>
      <c r="O51" s="16"/>
      <c r="P51" s="16"/>
      <c r="Q51" s="16"/>
      <c r="R51" s="17">
        <f t="shared" si="17"/>
        <v>0</v>
      </c>
      <c r="S51" s="10"/>
      <c r="T51" s="44">
        <f t="shared" si="18"/>
        <v>0</v>
      </c>
      <c r="U51" s="35" t="str">
        <f t="shared" si="15"/>
        <v/>
      </c>
      <c r="V51" s="36" t="str">
        <f t="shared" si="16"/>
        <v/>
      </c>
      <c r="W51" s="37" t="e">
        <f t="shared" si="19"/>
        <v>#DIV/0!</v>
      </c>
      <c r="X51" s="38" t="str">
        <f t="shared" si="20"/>
        <v/>
      </c>
      <c r="Y51" s="38" t="str">
        <f t="shared" si="21"/>
        <v/>
      </c>
      <c r="Z51" s="39" t="str">
        <f t="shared" si="7"/>
        <v/>
      </c>
      <c r="AA51" s="40" t="str">
        <f t="shared" si="8"/>
        <v/>
      </c>
      <c r="AB51" s="41" t="str">
        <f t="shared" si="9"/>
        <v/>
      </c>
      <c r="AC51" s="41" t="str">
        <f t="shared" si="10"/>
        <v/>
      </c>
      <c r="AD51" s="41" t="str">
        <f t="shared" si="11"/>
        <v/>
      </c>
      <c r="AE51" s="41">
        <f t="shared" si="12"/>
        <v>0</v>
      </c>
      <c r="AF51" s="40">
        <f t="shared" si="13"/>
        <v>0</v>
      </c>
      <c r="AG51" s="23">
        <f t="shared" si="14"/>
        <v>0</v>
      </c>
      <c r="AH51" s="22"/>
      <c r="AI51" s="22"/>
      <c r="AJ51" s="22"/>
    </row>
    <row r="52" spans="1:36" ht="41.45">
      <c r="A52" s="15" t="str">
        <f t="shared" si="4"/>
        <v>Pick Your SU</v>
      </c>
      <c r="B52" s="14">
        <f t="shared" si="5"/>
        <v>0</v>
      </c>
      <c r="C52" s="18"/>
      <c r="D52" s="18"/>
      <c r="E52" s="18"/>
      <c r="F52" s="18"/>
      <c r="G52" s="15"/>
      <c r="H52" s="15"/>
      <c r="I52" s="15"/>
      <c r="J52" s="19"/>
      <c r="K52" s="19"/>
      <c r="L52" s="140"/>
      <c r="M52" s="141"/>
      <c r="N52" s="16"/>
      <c r="O52" s="16"/>
      <c r="P52" s="16"/>
      <c r="Q52" s="16"/>
      <c r="R52" s="17">
        <f t="shared" si="17"/>
        <v>0</v>
      </c>
      <c r="S52" s="10"/>
      <c r="T52" s="34">
        <f t="shared" si="18"/>
        <v>0</v>
      </c>
      <c r="U52" s="35" t="str">
        <f t="shared" si="15"/>
        <v/>
      </c>
      <c r="V52" s="36" t="str">
        <f t="shared" si="16"/>
        <v/>
      </c>
      <c r="W52" s="37" t="e">
        <f t="shared" si="19"/>
        <v>#DIV/0!</v>
      </c>
      <c r="X52" s="38" t="str">
        <f t="shared" si="20"/>
        <v/>
      </c>
      <c r="Y52" s="38" t="str">
        <f t="shared" si="21"/>
        <v/>
      </c>
      <c r="Z52" s="39" t="str">
        <f t="shared" si="7"/>
        <v/>
      </c>
      <c r="AA52" s="40" t="str">
        <f t="shared" si="8"/>
        <v/>
      </c>
      <c r="AB52" s="41" t="str">
        <f t="shared" si="9"/>
        <v/>
      </c>
      <c r="AC52" s="41" t="str">
        <f t="shared" si="10"/>
        <v/>
      </c>
      <c r="AD52" s="41" t="str">
        <f t="shared" si="11"/>
        <v/>
      </c>
      <c r="AE52" s="41">
        <f t="shared" si="12"/>
        <v>0</v>
      </c>
      <c r="AF52" s="40">
        <f t="shared" si="13"/>
        <v>0</v>
      </c>
      <c r="AG52" s="23">
        <f t="shared" si="14"/>
        <v>0</v>
      </c>
      <c r="AH52" s="22"/>
      <c r="AI52" s="22"/>
      <c r="AJ52" s="22"/>
    </row>
    <row r="53" spans="1:36" ht="41.45">
      <c r="A53" s="15" t="str">
        <f t="shared" si="4"/>
        <v>Pick Your SU</v>
      </c>
      <c r="B53" s="14">
        <f t="shared" si="5"/>
        <v>0</v>
      </c>
      <c r="C53" s="18"/>
      <c r="D53" s="18"/>
      <c r="E53" s="18"/>
      <c r="F53" s="18"/>
      <c r="G53" s="15"/>
      <c r="H53" s="15"/>
      <c r="I53" s="15"/>
      <c r="J53" s="19"/>
      <c r="K53" s="19"/>
      <c r="L53" s="140"/>
      <c r="M53" s="141"/>
      <c r="N53" s="16"/>
      <c r="O53" s="16"/>
      <c r="P53" s="16"/>
      <c r="Q53" s="16"/>
      <c r="R53" s="17">
        <f t="shared" si="17"/>
        <v>0</v>
      </c>
      <c r="S53" s="10"/>
      <c r="T53" s="44">
        <f t="shared" si="18"/>
        <v>0</v>
      </c>
      <c r="U53" s="35" t="str">
        <f t="shared" si="15"/>
        <v/>
      </c>
      <c r="V53" s="36" t="str">
        <f t="shared" si="16"/>
        <v/>
      </c>
      <c r="W53" s="37" t="e">
        <f t="shared" si="19"/>
        <v>#DIV/0!</v>
      </c>
      <c r="X53" s="38" t="str">
        <f t="shared" si="20"/>
        <v/>
      </c>
      <c r="Y53" s="38" t="str">
        <f t="shared" si="21"/>
        <v/>
      </c>
      <c r="Z53" s="39" t="str">
        <f t="shared" si="7"/>
        <v/>
      </c>
      <c r="AA53" s="40" t="str">
        <f t="shared" si="8"/>
        <v/>
      </c>
      <c r="AB53" s="41" t="str">
        <f t="shared" si="9"/>
        <v/>
      </c>
      <c r="AC53" s="41" t="str">
        <f t="shared" si="10"/>
        <v/>
      </c>
      <c r="AD53" s="41" t="str">
        <f t="shared" si="11"/>
        <v/>
      </c>
      <c r="AE53" s="41">
        <f t="shared" si="12"/>
        <v>0</v>
      </c>
      <c r="AF53" s="40">
        <f t="shared" si="13"/>
        <v>0</v>
      </c>
      <c r="AG53" s="23">
        <f t="shared" si="14"/>
        <v>0</v>
      </c>
      <c r="AH53" s="22"/>
      <c r="AI53" s="22"/>
      <c r="AJ53" s="22"/>
    </row>
    <row r="54" spans="1:36" ht="41.45">
      <c r="A54" s="15" t="str">
        <f t="shared" si="4"/>
        <v>Pick Your SU</v>
      </c>
      <c r="B54" s="14">
        <f t="shared" si="5"/>
        <v>0</v>
      </c>
      <c r="C54" s="18"/>
      <c r="D54" s="18"/>
      <c r="E54" s="18"/>
      <c r="F54" s="18"/>
      <c r="G54" s="15"/>
      <c r="H54" s="15"/>
      <c r="I54" s="15"/>
      <c r="J54" s="19"/>
      <c r="K54" s="19"/>
      <c r="L54" s="140"/>
      <c r="M54" s="141"/>
      <c r="N54" s="16"/>
      <c r="O54" s="16"/>
      <c r="P54" s="16"/>
      <c r="Q54" s="16"/>
      <c r="R54" s="17">
        <f t="shared" si="17"/>
        <v>0</v>
      </c>
      <c r="S54" s="10"/>
      <c r="T54" s="44">
        <f t="shared" si="18"/>
        <v>0</v>
      </c>
      <c r="U54" s="35" t="str">
        <f t="shared" si="15"/>
        <v/>
      </c>
      <c r="V54" s="36" t="str">
        <f t="shared" si="16"/>
        <v/>
      </c>
      <c r="W54" s="37" t="e">
        <f t="shared" si="19"/>
        <v>#DIV/0!</v>
      </c>
      <c r="X54" s="38" t="str">
        <f t="shared" si="20"/>
        <v/>
      </c>
      <c r="Y54" s="38" t="str">
        <f t="shared" si="21"/>
        <v/>
      </c>
      <c r="Z54" s="39" t="str">
        <f t="shared" si="7"/>
        <v/>
      </c>
      <c r="AA54" s="40" t="str">
        <f t="shared" si="8"/>
        <v/>
      </c>
      <c r="AB54" s="41" t="str">
        <f t="shared" si="9"/>
        <v/>
      </c>
      <c r="AC54" s="41" t="str">
        <f t="shared" si="10"/>
        <v/>
      </c>
      <c r="AD54" s="41" t="str">
        <f t="shared" si="11"/>
        <v/>
      </c>
      <c r="AE54" s="41">
        <f t="shared" si="12"/>
        <v>0</v>
      </c>
      <c r="AF54" s="40">
        <f t="shared" si="13"/>
        <v>0</v>
      </c>
      <c r="AG54" s="23">
        <f t="shared" si="14"/>
        <v>0</v>
      </c>
      <c r="AH54" s="22"/>
      <c r="AI54" s="22"/>
      <c r="AJ54" s="22"/>
    </row>
    <row r="55" spans="1:36" ht="41.45">
      <c r="A55" s="15" t="str">
        <f t="shared" si="4"/>
        <v>Pick Your SU</v>
      </c>
      <c r="B55" s="14">
        <f t="shared" si="5"/>
        <v>0</v>
      </c>
      <c r="C55" s="18"/>
      <c r="D55" s="18"/>
      <c r="E55" s="18"/>
      <c r="F55" s="18"/>
      <c r="G55" s="15"/>
      <c r="H55" s="15"/>
      <c r="I55" s="15"/>
      <c r="J55" s="19"/>
      <c r="K55" s="19"/>
      <c r="L55" s="140"/>
      <c r="M55" s="141"/>
      <c r="N55" s="16"/>
      <c r="O55" s="16"/>
      <c r="P55" s="16"/>
      <c r="Q55" s="16"/>
      <c r="R55" s="17">
        <f t="shared" si="17"/>
        <v>0</v>
      </c>
      <c r="S55" s="10"/>
      <c r="T55" s="34">
        <f t="shared" si="18"/>
        <v>0</v>
      </c>
      <c r="U55" s="35" t="str">
        <f t="shared" si="15"/>
        <v/>
      </c>
      <c r="V55" s="36" t="str">
        <f t="shared" si="16"/>
        <v/>
      </c>
      <c r="W55" s="37" t="e">
        <f t="shared" si="19"/>
        <v>#DIV/0!</v>
      </c>
      <c r="X55" s="38" t="str">
        <f t="shared" si="20"/>
        <v/>
      </c>
      <c r="Y55" s="38" t="str">
        <f t="shared" si="21"/>
        <v/>
      </c>
      <c r="Z55" s="39" t="str">
        <f t="shared" si="7"/>
        <v/>
      </c>
      <c r="AA55" s="40" t="str">
        <f t="shared" si="8"/>
        <v/>
      </c>
      <c r="AB55" s="41" t="str">
        <f t="shared" si="9"/>
        <v/>
      </c>
      <c r="AC55" s="41" t="str">
        <f t="shared" si="10"/>
        <v/>
      </c>
      <c r="AD55" s="41" t="str">
        <f t="shared" si="11"/>
        <v/>
      </c>
      <c r="AE55" s="41">
        <f t="shared" si="12"/>
        <v>0</v>
      </c>
      <c r="AF55" s="40">
        <f t="shared" si="13"/>
        <v>0</v>
      </c>
      <c r="AG55" s="23">
        <f t="shared" si="14"/>
        <v>0</v>
      </c>
      <c r="AH55" s="22"/>
      <c r="AI55" s="22"/>
      <c r="AJ55" s="22"/>
    </row>
    <row r="56" spans="1:36" ht="41.45">
      <c r="A56" s="15" t="str">
        <f t="shared" si="4"/>
        <v>Pick Your SU</v>
      </c>
      <c r="B56" s="14">
        <f t="shared" si="5"/>
        <v>0</v>
      </c>
      <c r="C56" s="18"/>
      <c r="D56" s="18"/>
      <c r="E56" s="18"/>
      <c r="F56" s="18"/>
      <c r="G56" s="15"/>
      <c r="H56" s="15"/>
      <c r="I56" s="15"/>
      <c r="J56" s="19"/>
      <c r="K56" s="19"/>
      <c r="L56" s="140"/>
      <c r="M56" s="141"/>
      <c r="N56" s="16"/>
      <c r="O56" s="16"/>
      <c r="P56" s="16"/>
      <c r="Q56" s="16"/>
      <c r="R56" s="17">
        <f t="shared" si="17"/>
        <v>0</v>
      </c>
      <c r="S56" s="10"/>
      <c r="T56" s="44">
        <f t="shared" si="18"/>
        <v>0</v>
      </c>
      <c r="U56" s="35" t="str">
        <f t="shared" si="15"/>
        <v/>
      </c>
      <c r="V56" s="36" t="str">
        <f t="shared" si="16"/>
        <v/>
      </c>
      <c r="W56" s="37" t="e">
        <f t="shared" si="19"/>
        <v>#DIV/0!</v>
      </c>
      <c r="X56" s="38" t="str">
        <f t="shared" si="20"/>
        <v/>
      </c>
      <c r="Y56" s="38" t="str">
        <f t="shared" si="21"/>
        <v/>
      </c>
      <c r="Z56" s="39" t="str">
        <f t="shared" si="7"/>
        <v/>
      </c>
      <c r="AA56" s="40" t="str">
        <f t="shared" si="8"/>
        <v/>
      </c>
      <c r="AB56" s="41" t="str">
        <f t="shared" si="9"/>
        <v/>
      </c>
      <c r="AC56" s="41" t="str">
        <f t="shared" si="10"/>
        <v/>
      </c>
      <c r="AD56" s="41" t="str">
        <f t="shared" si="11"/>
        <v/>
      </c>
      <c r="AE56" s="41">
        <f t="shared" si="12"/>
        <v>0</v>
      </c>
      <c r="AF56" s="40">
        <f t="shared" si="13"/>
        <v>0</v>
      </c>
      <c r="AG56" s="23">
        <f t="shared" si="14"/>
        <v>0</v>
      </c>
      <c r="AH56" s="22"/>
      <c r="AI56" s="22"/>
      <c r="AJ56" s="22"/>
    </row>
    <row r="57" spans="1:36" ht="41.45">
      <c r="A57" s="15" t="str">
        <f t="shared" si="4"/>
        <v>Pick Your SU</v>
      </c>
      <c r="B57" s="14">
        <f t="shared" si="5"/>
        <v>0</v>
      </c>
      <c r="C57" s="18"/>
      <c r="D57" s="18"/>
      <c r="E57" s="18"/>
      <c r="F57" s="18"/>
      <c r="G57" s="15"/>
      <c r="H57" s="15"/>
      <c r="I57" s="15"/>
      <c r="J57" s="19"/>
      <c r="K57" s="19"/>
      <c r="L57" s="140"/>
      <c r="M57" s="141"/>
      <c r="N57" s="16"/>
      <c r="O57" s="16"/>
      <c r="P57" s="16"/>
      <c r="Q57" s="16"/>
      <c r="R57" s="17">
        <f t="shared" si="17"/>
        <v>0</v>
      </c>
      <c r="S57" s="10"/>
      <c r="T57" s="34">
        <f t="shared" si="18"/>
        <v>0</v>
      </c>
      <c r="U57" s="35" t="str">
        <f t="shared" si="15"/>
        <v/>
      </c>
      <c r="V57" s="36" t="str">
        <f t="shared" si="16"/>
        <v/>
      </c>
      <c r="W57" s="37" t="e">
        <f t="shared" si="19"/>
        <v>#DIV/0!</v>
      </c>
      <c r="X57" s="38" t="str">
        <f t="shared" si="20"/>
        <v/>
      </c>
      <c r="Y57" s="38" t="str">
        <f t="shared" si="21"/>
        <v/>
      </c>
      <c r="Z57" s="39" t="str">
        <f t="shared" si="7"/>
        <v/>
      </c>
      <c r="AA57" s="40" t="str">
        <f t="shared" si="8"/>
        <v/>
      </c>
      <c r="AB57" s="41" t="str">
        <f t="shared" si="9"/>
        <v/>
      </c>
      <c r="AC57" s="41" t="str">
        <f t="shared" si="10"/>
        <v/>
      </c>
      <c r="AD57" s="41" t="str">
        <f t="shared" si="11"/>
        <v/>
      </c>
      <c r="AE57" s="41">
        <f t="shared" si="12"/>
        <v>0</v>
      </c>
      <c r="AF57" s="40">
        <f t="shared" si="13"/>
        <v>0</v>
      </c>
      <c r="AG57" s="23">
        <f t="shared" si="14"/>
        <v>0</v>
      </c>
      <c r="AH57" s="22"/>
      <c r="AI57" s="22"/>
      <c r="AJ57" s="22"/>
    </row>
    <row r="58" spans="1:36" ht="41.45">
      <c r="A58" s="15" t="str">
        <f t="shared" si="4"/>
        <v>Pick Your SU</v>
      </c>
      <c r="B58" s="14">
        <f t="shared" si="5"/>
        <v>0</v>
      </c>
      <c r="C58" s="18"/>
      <c r="D58" s="18"/>
      <c r="E58" s="18"/>
      <c r="F58" s="18"/>
      <c r="G58" s="15"/>
      <c r="H58" s="15"/>
      <c r="I58" s="15"/>
      <c r="J58" s="19"/>
      <c r="K58" s="19"/>
      <c r="L58" s="140"/>
      <c r="M58" s="141"/>
      <c r="N58" s="16"/>
      <c r="O58" s="16"/>
      <c r="P58" s="16"/>
      <c r="Q58" s="16"/>
      <c r="R58" s="17">
        <f t="shared" si="17"/>
        <v>0</v>
      </c>
      <c r="S58" s="10"/>
      <c r="T58" s="44">
        <f t="shared" si="18"/>
        <v>0</v>
      </c>
      <c r="U58" s="35" t="str">
        <f t="shared" si="15"/>
        <v/>
      </c>
      <c r="V58" s="36" t="str">
        <f t="shared" si="16"/>
        <v/>
      </c>
      <c r="W58" s="37" t="e">
        <f t="shared" si="19"/>
        <v>#DIV/0!</v>
      </c>
      <c r="X58" s="38" t="str">
        <f t="shared" si="20"/>
        <v/>
      </c>
      <c r="Y58" s="38" t="str">
        <f t="shared" si="21"/>
        <v/>
      </c>
      <c r="Z58" s="39" t="str">
        <f t="shared" si="7"/>
        <v/>
      </c>
      <c r="AA58" s="40" t="str">
        <f t="shared" si="8"/>
        <v/>
      </c>
      <c r="AB58" s="41" t="str">
        <f t="shared" si="9"/>
        <v/>
      </c>
      <c r="AC58" s="41" t="str">
        <f t="shared" si="10"/>
        <v/>
      </c>
      <c r="AD58" s="41" t="str">
        <f t="shared" si="11"/>
        <v/>
      </c>
      <c r="AE58" s="41">
        <f t="shared" si="12"/>
        <v>0</v>
      </c>
      <c r="AF58" s="40">
        <f t="shared" si="13"/>
        <v>0</v>
      </c>
      <c r="AG58" s="23">
        <f t="shared" si="14"/>
        <v>0</v>
      </c>
      <c r="AH58" s="22"/>
      <c r="AI58" s="22"/>
      <c r="AJ58" s="22"/>
    </row>
    <row r="59" spans="1:36" ht="41.45">
      <c r="A59" s="15" t="str">
        <f t="shared" si="4"/>
        <v>Pick Your SU</v>
      </c>
      <c r="B59" s="14">
        <f t="shared" si="5"/>
        <v>0</v>
      </c>
      <c r="C59" s="18"/>
      <c r="D59" s="18"/>
      <c r="E59" s="18"/>
      <c r="F59" s="18"/>
      <c r="G59" s="15"/>
      <c r="H59" s="15"/>
      <c r="I59" s="15"/>
      <c r="J59" s="19"/>
      <c r="K59" s="19"/>
      <c r="L59" s="140"/>
      <c r="M59" s="141"/>
      <c r="N59" s="16"/>
      <c r="O59" s="16"/>
      <c r="P59" s="16"/>
      <c r="Q59" s="16"/>
      <c r="R59" s="17">
        <f t="shared" si="17"/>
        <v>0</v>
      </c>
      <c r="S59" s="10"/>
      <c r="T59" s="44">
        <f t="shared" si="18"/>
        <v>0</v>
      </c>
      <c r="U59" s="35" t="str">
        <f t="shared" si="15"/>
        <v/>
      </c>
      <c r="V59" s="36" t="str">
        <f t="shared" si="16"/>
        <v/>
      </c>
      <c r="W59" s="37" t="e">
        <f t="shared" si="19"/>
        <v>#DIV/0!</v>
      </c>
      <c r="X59" s="38" t="str">
        <f t="shared" si="20"/>
        <v/>
      </c>
      <c r="Y59" s="38" t="str">
        <f t="shared" si="21"/>
        <v/>
      </c>
      <c r="Z59" s="39" t="str">
        <f t="shared" si="7"/>
        <v/>
      </c>
      <c r="AA59" s="40" t="str">
        <f t="shared" si="8"/>
        <v/>
      </c>
      <c r="AB59" s="41" t="str">
        <f t="shared" si="9"/>
        <v/>
      </c>
      <c r="AC59" s="41" t="str">
        <f t="shared" si="10"/>
        <v/>
      </c>
      <c r="AD59" s="41" t="str">
        <f t="shared" si="11"/>
        <v/>
      </c>
      <c r="AE59" s="41">
        <f t="shared" si="12"/>
        <v>0</v>
      </c>
      <c r="AF59" s="40">
        <f t="shared" si="13"/>
        <v>0</v>
      </c>
      <c r="AG59" s="23">
        <f t="shared" si="14"/>
        <v>0</v>
      </c>
      <c r="AH59" s="22"/>
      <c r="AI59" s="22"/>
      <c r="AJ59" s="22"/>
    </row>
    <row r="60" spans="1:36" ht="41.45">
      <c r="A60" s="15" t="str">
        <f t="shared" si="4"/>
        <v>Pick Your SU</v>
      </c>
      <c r="B60" s="14">
        <f t="shared" si="5"/>
        <v>0</v>
      </c>
      <c r="C60" s="18"/>
      <c r="D60" s="18"/>
      <c r="E60" s="18"/>
      <c r="F60" s="18"/>
      <c r="G60" s="15"/>
      <c r="H60" s="15"/>
      <c r="I60" s="15"/>
      <c r="J60" s="19"/>
      <c r="K60" s="19"/>
      <c r="L60" s="140"/>
      <c r="M60" s="141"/>
      <c r="N60" s="16"/>
      <c r="O60" s="16"/>
      <c r="P60" s="16"/>
      <c r="Q60" s="16"/>
      <c r="R60" s="17">
        <f t="shared" si="17"/>
        <v>0</v>
      </c>
      <c r="S60" s="10"/>
      <c r="T60" s="34">
        <f t="shared" si="18"/>
        <v>0</v>
      </c>
      <c r="U60" s="35" t="str">
        <f t="shared" si="15"/>
        <v/>
      </c>
      <c r="V60" s="36" t="str">
        <f t="shared" si="16"/>
        <v/>
      </c>
      <c r="W60" s="37" t="e">
        <f t="shared" si="19"/>
        <v>#DIV/0!</v>
      </c>
      <c r="X60" s="38" t="str">
        <f t="shared" si="20"/>
        <v/>
      </c>
      <c r="Y60" s="38" t="str">
        <f t="shared" si="21"/>
        <v/>
      </c>
      <c r="Z60" s="39" t="str">
        <f t="shared" si="7"/>
        <v/>
      </c>
      <c r="AA60" s="40" t="str">
        <f t="shared" si="8"/>
        <v/>
      </c>
      <c r="AB60" s="41" t="str">
        <f t="shared" si="9"/>
        <v/>
      </c>
      <c r="AC60" s="41" t="str">
        <f t="shared" si="10"/>
        <v/>
      </c>
      <c r="AD60" s="41" t="str">
        <f t="shared" si="11"/>
        <v/>
      </c>
      <c r="AE60" s="41">
        <f t="shared" si="12"/>
        <v>0</v>
      </c>
      <c r="AF60" s="40">
        <f t="shared" si="13"/>
        <v>0</v>
      </c>
      <c r="AG60" s="23">
        <f t="shared" si="14"/>
        <v>0</v>
      </c>
      <c r="AH60" s="22"/>
      <c r="AI60" s="22"/>
      <c r="AJ60" s="22"/>
    </row>
    <row r="61" spans="1:36" ht="41.45">
      <c r="A61" s="15" t="str">
        <f t="shared" si="4"/>
        <v>Pick Your SU</v>
      </c>
      <c r="B61" s="14">
        <f t="shared" si="5"/>
        <v>0</v>
      </c>
      <c r="C61" s="18"/>
      <c r="D61" s="18"/>
      <c r="E61" s="18"/>
      <c r="F61" s="18"/>
      <c r="G61" s="15"/>
      <c r="H61" s="15"/>
      <c r="I61" s="15"/>
      <c r="J61" s="19"/>
      <c r="K61" s="19"/>
      <c r="L61" s="140"/>
      <c r="M61" s="141"/>
      <c r="N61" s="16"/>
      <c r="O61" s="16"/>
      <c r="P61" s="16"/>
      <c r="Q61" s="16"/>
      <c r="R61" s="17">
        <f t="shared" si="17"/>
        <v>0</v>
      </c>
      <c r="S61" s="10"/>
      <c r="T61" s="44">
        <f t="shared" si="18"/>
        <v>0</v>
      </c>
      <c r="U61" s="35" t="str">
        <f t="shared" si="15"/>
        <v/>
      </c>
      <c r="V61" s="36" t="str">
        <f t="shared" si="16"/>
        <v/>
      </c>
      <c r="W61" s="37" t="e">
        <f t="shared" si="19"/>
        <v>#DIV/0!</v>
      </c>
      <c r="X61" s="38" t="str">
        <f t="shared" si="20"/>
        <v/>
      </c>
      <c r="Y61" s="38" t="str">
        <f t="shared" si="21"/>
        <v/>
      </c>
      <c r="Z61" s="39" t="str">
        <f t="shared" si="7"/>
        <v/>
      </c>
      <c r="AA61" s="40" t="str">
        <f t="shared" si="8"/>
        <v/>
      </c>
      <c r="AB61" s="41" t="str">
        <f t="shared" si="9"/>
        <v/>
      </c>
      <c r="AC61" s="41" t="str">
        <f t="shared" si="10"/>
        <v/>
      </c>
      <c r="AD61" s="41" t="str">
        <f t="shared" si="11"/>
        <v/>
      </c>
      <c r="AE61" s="41">
        <f t="shared" si="12"/>
        <v>0</v>
      </c>
      <c r="AF61" s="40">
        <f t="shared" si="13"/>
        <v>0</v>
      </c>
      <c r="AG61" s="23">
        <f t="shared" si="14"/>
        <v>0</v>
      </c>
      <c r="AH61" s="22"/>
      <c r="AI61" s="22"/>
      <c r="AJ61" s="22"/>
    </row>
    <row r="62" spans="1:36" ht="41.45">
      <c r="A62" s="15" t="str">
        <f t="shared" si="4"/>
        <v>Pick Your SU</v>
      </c>
      <c r="B62" s="14">
        <f t="shared" si="5"/>
        <v>0</v>
      </c>
      <c r="C62" s="18"/>
      <c r="D62" s="18"/>
      <c r="E62" s="18"/>
      <c r="F62" s="18"/>
      <c r="G62" s="15"/>
      <c r="H62" s="15"/>
      <c r="I62" s="15"/>
      <c r="J62" s="19"/>
      <c r="K62" s="19"/>
      <c r="L62" s="140"/>
      <c r="M62" s="141"/>
      <c r="N62" s="16"/>
      <c r="O62" s="16"/>
      <c r="P62" s="16"/>
      <c r="Q62" s="16"/>
      <c r="R62" s="17">
        <f t="shared" si="17"/>
        <v>0</v>
      </c>
      <c r="S62" s="10"/>
      <c r="T62" s="44">
        <f t="shared" si="18"/>
        <v>0</v>
      </c>
      <c r="U62" s="35" t="str">
        <f t="shared" si="15"/>
        <v/>
      </c>
      <c r="V62" s="36" t="str">
        <f t="shared" si="16"/>
        <v/>
      </c>
      <c r="W62" s="37" t="e">
        <f t="shared" si="19"/>
        <v>#DIV/0!</v>
      </c>
      <c r="X62" s="38" t="str">
        <f t="shared" si="20"/>
        <v/>
      </c>
      <c r="Y62" s="38" t="str">
        <f t="shared" si="21"/>
        <v/>
      </c>
      <c r="Z62" s="39" t="str">
        <f t="shared" si="7"/>
        <v/>
      </c>
      <c r="AA62" s="40" t="str">
        <f t="shared" si="8"/>
        <v/>
      </c>
      <c r="AB62" s="41" t="str">
        <f t="shared" si="9"/>
        <v/>
      </c>
      <c r="AC62" s="41" t="str">
        <f t="shared" si="10"/>
        <v/>
      </c>
      <c r="AD62" s="41" t="str">
        <f t="shared" si="11"/>
        <v/>
      </c>
      <c r="AE62" s="41">
        <f t="shared" si="12"/>
        <v>0</v>
      </c>
      <c r="AF62" s="40">
        <f t="shared" si="13"/>
        <v>0</v>
      </c>
      <c r="AG62" s="23">
        <f t="shared" si="14"/>
        <v>0</v>
      </c>
      <c r="AH62" s="22"/>
      <c r="AI62" s="22"/>
      <c r="AJ62" s="22"/>
    </row>
    <row r="63" spans="1:36" ht="41.45">
      <c r="A63" s="15" t="str">
        <f t="shared" si="4"/>
        <v>Pick Your SU</v>
      </c>
      <c r="B63" s="14">
        <f t="shared" si="5"/>
        <v>0</v>
      </c>
      <c r="C63" s="18"/>
      <c r="D63" s="18"/>
      <c r="E63" s="18"/>
      <c r="F63" s="18"/>
      <c r="G63" s="15"/>
      <c r="H63" s="15"/>
      <c r="I63" s="15"/>
      <c r="J63" s="19"/>
      <c r="K63" s="19"/>
      <c r="L63" s="140"/>
      <c r="M63" s="141"/>
      <c r="N63" s="16"/>
      <c r="O63" s="16"/>
      <c r="P63" s="16"/>
      <c r="Q63" s="16"/>
      <c r="R63" s="17">
        <f t="shared" si="17"/>
        <v>0</v>
      </c>
      <c r="S63" s="10"/>
      <c r="T63" s="44">
        <f t="shared" si="18"/>
        <v>0</v>
      </c>
      <c r="U63" s="35" t="str">
        <f t="shared" si="15"/>
        <v/>
      </c>
      <c r="V63" s="36" t="str">
        <f t="shared" si="16"/>
        <v/>
      </c>
      <c r="W63" s="37" t="e">
        <f t="shared" si="19"/>
        <v>#DIV/0!</v>
      </c>
      <c r="X63" s="38" t="str">
        <f t="shared" si="20"/>
        <v/>
      </c>
      <c r="Y63" s="38" t="str">
        <f t="shared" si="21"/>
        <v/>
      </c>
      <c r="Z63" s="39" t="str">
        <f t="shared" si="7"/>
        <v/>
      </c>
      <c r="AA63" s="40" t="str">
        <f t="shared" si="8"/>
        <v/>
      </c>
      <c r="AB63" s="41" t="str">
        <f t="shared" si="9"/>
        <v/>
      </c>
      <c r="AC63" s="41" t="str">
        <f t="shared" si="10"/>
        <v/>
      </c>
      <c r="AD63" s="41" t="str">
        <f t="shared" si="11"/>
        <v/>
      </c>
      <c r="AE63" s="41">
        <f t="shared" si="12"/>
        <v>0</v>
      </c>
      <c r="AF63" s="40">
        <f t="shared" si="13"/>
        <v>0</v>
      </c>
      <c r="AG63" s="23">
        <f t="shared" si="14"/>
        <v>0</v>
      </c>
      <c r="AH63" s="22"/>
      <c r="AI63" s="22"/>
      <c r="AJ63" s="22"/>
    </row>
    <row r="64" spans="1:36" ht="41.45">
      <c r="A64" s="15" t="str">
        <f t="shared" si="4"/>
        <v>Pick Your SU</v>
      </c>
      <c r="B64" s="14">
        <f t="shared" si="5"/>
        <v>0</v>
      </c>
      <c r="C64" s="18"/>
      <c r="D64" s="18"/>
      <c r="E64" s="18"/>
      <c r="F64" s="18"/>
      <c r="G64" s="15"/>
      <c r="H64" s="15"/>
      <c r="I64" s="15"/>
      <c r="J64" s="19"/>
      <c r="K64" s="19"/>
      <c r="L64" s="140"/>
      <c r="M64" s="141"/>
      <c r="N64" s="16"/>
      <c r="O64" s="16"/>
      <c r="P64" s="16"/>
      <c r="Q64" s="16"/>
      <c r="R64" s="17">
        <f t="shared" si="17"/>
        <v>0</v>
      </c>
      <c r="S64" s="10"/>
      <c r="T64" s="44">
        <f t="shared" si="18"/>
        <v>0</v>
      </c>
      <c r="U64" s="35" t="str">
        <f t="shared" si="15"/>
        <v/>
      </c>
      <c r="V64" s="36" t="str">
        <f t="shared" si="16"/>
        <v/>
      </c>
      <c r="W64" s="37" t="e">
        <f t="shared" si="19"/>
        <v>#DIV/0!</v>
      </c>
      <c r="X64" s="38" t="str">
        <f t="shared" si="20"/>
        <v/>
      </c>
      <c r="Y64" s="38" t="str">
        <f t="shared" si="21"/>
        <v/>
      </c>
      <c r="Z64" s="39" t="str">
        <f t="shared" si="7"/>
        <v/>
      </c>
      <c r="AA64" s="40" t="str">
        <f t="shared" si="8"/>
        <v/>
      </c>
      <c r="AB64" s="41" t="str">
        <f t="shared" si="9"/>
        <v/>
      </c>
      <c r="AC64" s="41" t="str">
        <f t="shared" si="10"/>
        <v/>
      </c>
      <c r="AD64" s="41" t="str">
        <f t="shared" si="11"/>
        <v/>
      </c>
      <c r="AE64" s="41">
        <f t="shared" si="12"/>
        <v>0</v>
      </c>
      <c r="AF64" s="40">
        <f t="shared" si="13"/>
        <v>0</v>
      </c>
      <c r="AG64" s="23">
        <f t="shared" si="14"/>
        <v>0</v>
      </c>
      <c r="AH64" s="22"/>
      <c r="AI64" s="22"/>
      <c r="AJ64" s="22"/>
    </row>
    <row r="65" spans="1:36" ht="41.45">
      <c r="A65" s="15" t="str">
        <f>$D$4</f>
        <v>Pick Your SU</v>
      </c>
      <c r="B65" s="14">
        <f t="shared" si="5"/>
        <v>0</v>
      </c>
      <c r="C65" s="18"/>
      <c r="D65" s="18"/>
      <c r="E65" s="18"/>
      <c r="F65" s="18"/>
      <c r="G65" s="15"/>
      <c r="H65" s="15"/>
      <c r="I65" s="15"/>
      <c r="J65" s="19"/>
      <c r="K65" s="19"/>
      <c r="L65" s="140"/>
      <c r="M65" s="141"/>
      <c r="N65" s="16"/>
      <c r="O65" s="16"/>
      <c r="P65" s="16"/>
      <c r="Q65" s="16"/>
      <c r="R65" s="17">
        <f t="shared" si="17"/>
        <v>0</v>
      </c>
      <c r="S65" s="10"/>
      <c r="T65" s="44">
        <f t="shared" si="18"/>
        <v>0</v>
      </c>
      <c r="U65" s="35" t="str">
        <f t="shared" si="15"/>
        <v/>
      </c>
      <c r="V65" s="36" t="str">
        <f t="shared" si="16"/>
        <v/>
      </c>
      <c r="W65" s="37" t="e">
        <f t="shared" si="19"/>
        <v>#DIV/0!</v>
      </c>
      <c r="X65" s="38" t="str">
        <f t="shared" si="20"/>
        <v/>
      </c>
      <c r="Y65" s="38" t="str">
        <f t="shared" si="21"/>
        <v/>
      </c>
      <c r="Z65" s="39" t="str">
        <f t="shared" si="7"/>
        <v/>
      </c>
      <c r="AA65" s="40" t="str">
        <f t="shared" si="8"/>
        <v/>
      </c>
      <c r="AB65" s="41" t="str">
        <f t="shared" si="9"/>
        <v/>
      </c>
      <c r="AC65" s="41" t="str">
        <f t="shared" si="10"/>
        <v/>
      </c>
      <c r="AD65" s="41" t="str">
        <f t="shared" si="11"/>
        <v/>
      </c>
      <c r="AE65" s="41">
        <f t="shared" si="12"/>
        <v>0</v>
      </c>
      <c r="AF65" s="40">
        <f t="shared" si="13"/>
        <v>0</v>
      </c>
      <c r="AG65" s="23">
        <f t="shared" si="14"/>
        <v>0</v>
      </c>
      <c r="AH65" s="22"/>
      <c r="AI65" s="22"/>
      <c r="AJ65" s="22"/>
    </row>
    <row r="66" spans="1:36" ht="41.45">
      <c r="A66" s="15" t="str">
        <f t="shared" si="4"/>
        <v>Pick Your SU</v>
      </c>
      <c r="B66" s="14">
        <f t="shared" si="5"/>
        <v>0</v>
      </c>
      <c r="C66" s="18"/>
      <c r="D66" s="18"/>
      <c r="E66" s="18"/>
      <c r="F66" s="18"/>
      <c r="G66" s="15"/>
      <c r="H66" s="15"/>
      <c r="I66" s="15"/>
      <c r="J66" s="19"/>
      <c r="K66" s="19"/>
      <c r="L66" s="140"/>
      <c r="M66" s="141"/>
      <c r="N66" s="16"/>
      <c r="O66" s="16"/>
      <c r="P66" s="16"/>
      <c r="Q66" s="16"/>
      <c r="R66" s="17">
        <f t="shared" si="17"/>
        <v>0</v>
      </c>
      <c r="S66" s="10"/>
      <c r="T66" s="44">
        <f t="shared" si="18"/>
        <v>0</v>
      </c>
      <c r="U66" s="35" t="str">
        <f t="shared" si="15"/>
        <v/>
      </c>
      <c r="V66" s="36" t="str">
        <f t="shared" si="16"/>
        <v/>
      </c>
      <c r="W66" s="37" t="e">
        <f t="shared" si="19"/>
        <v>#DIV/0!</v>
      </c>
      <c r="X66" s="38" t="str">
        <f t="shared" si="20"/>
        <v/>
      </c>
      <c r="Y66" s="38" t="str">
        <f t="shared" si="21"/>
        <v/>
      </c>
      <c r="Z66" s="39" t="str">
        <f t="shared" si="7"/>
        <v/>
      </c>
      <c r="AA66" s="40" t="str">
        <f t="shared" si="8"/>
        <v/>
      </c>
      <c r="AB66" s="41" t="str">
        <f t="shared" si="9"/>
        <v/>
      </c>
      <c r="AC66" s="41" t="str">
        <f t="shared" si="10"/>
        <v/>
      </c>
      <c r="AD66" s="41" t="str">
        <f t="shared" si="11"/>
        <v/>
      </c>
      <c r="AE66" s="41">
        <f t="shared" si="12"/>
        <v>0</v>
      </c>
      <c r="AF66" s="40">
        <f t="shared" si="13"/>
        <v>0</v>
      </c>
      <c r="AG66" s="23">
        <f t="shared" si="14"/>
        <v>0</v>
      </c>
      <c r="AH66" s="22"/>
      <c r="AI66" s="22"/>
      <c r="AJ66" s="22"/>
    </row>
    <row r="67" spans="1:36" ht="41.45">
      <c r="A67" s="15" t="str">
        <f t="shared" si="4"/>
        <v>Pick Your SU</v>
      </c>
      <c r="B67" s="14">
        <f t="shared" si="5"/>
        <v>0</v>
      </c>
      <c r="C67" s="18"/>
      <c r="D67" s="18"/>
      <c r="E67" s="18"/>
      <c r="F67" s="18"/>
      <c r="G67" s="15"/>
      <c r="H67" s="15"/>
      <c r="I67" s="15"/>
      <c r="J67" s="19"/>
      <c r="K67" s="19"/>
      <c r="L67" s="140"/>
      <c r="M67" s="141"/>
      <c r="N67" s="16"/>
      <c r="O67" s="16"/>
      <c r="P67" s="16"/>
      <c r="Q67" s="16"/>
      <c r="R67" s="17">
        <f t="shared" si="17"/>
        <v>0</v>
      </c>
      <c r="S67" s="10"/>
      <c r="T67" s="44">
        <f t="shared" si="18"/>
        <v>0</v>
      </c>
      <c r="U67" s="35" t="str">
        <f t="shared" si="15"/>
        <v/>
      </c>
      <c r="V67" s="36" t="str">
        <f t="shared" si="16"/>
        <v/>
      </c>
      <c r="W67" s="37" t="e">
        <f t="shared" si="19"/>
        <v>#DIV/0!</v>
      </c>
      <c r="X67" s="38" t="str">
        <f t="shared" si="20"/>
        <v/>
      </c>
      <c r="Y67" s="38" t="str">
        <f t="shared" si="21"/>
        <v/>
      </c>
      <c r="Z67" s="39" t="str">
        <f t="shared" si="7"/>
        <v/>
      </c>
      <c r="AA67" s="40" t="str">
        <f t="shared" si="8"/>
        <v/>
      </c>
      <c r="AB67" s="41" t="str">
        <f t="shared" si="9"/>
        <v/>
      </c>
      <c r="AC67" s="41" t="str">
        <f t="shared" si="10"/>
        <v/>
      </c>
      <c r="AD67" s="41" t="str">
        <f t="shared" si="11"/>
        <v/>
      </c>
      <c r="AE67" s="41">
        <f t="shared" si="12"/>
        <v>0</v>
      </c>
      <c r="AF67" s="40">
        <f t="shared" si="13"/>
        <v>0</v>
      </c>
      <c r="AG67" s="23">
        <f t="shared" si="14"/>
        <v>0</v>
      </c>
      <c r="AH67" s="22"/>
      <c r="AI67" s="22"/>
      <c r="AJ67" s="22"/>
    </row>
    <row r="68" spans="1:36" ht="41.45">
      <c r="A68" s="15" t="str">
        <f t="shared" si="4"/>
        <v>Pick Your SU</v>
      </c>
      <c r="B68" s="14">
        <f t="shared" si="5"/>
        <v>0</v>
      </c>
      <c r="C68" s="18"/>
      <c r="D68" s="18"/>
      <c r="E68" s="18"/>
      <c r="F68" s="18"/>
      <c r="G68" s="15"/>
      <c r="H68" s="15"/>
      <c r="I68" s="15"/>
      <c r="J68" s="19"/>
      <c r="K68" s="19"/>
      <c r="L68" s="140"/>
      <c r="M68" s="141"/>
      <c r="N68" s="16"/>
      <c r="O68" s="16"/>
      <c r="P68" s="16"/>
      <c r="Q68" s="16"/>
      <c r="R68" s="17">
        <f t="shared" si="17"/>
        <v>0</v>
      </c>
      <c r="S68" s="10"/>
      <c r="T68" s="44">
        <f t="shared" si="18"/>
        <v>0</v>
      </c>
      <c r="U68" s="35" t="str">
        <f t="shared" si="15"/>
        <v/>
      </c>
      <c r="V68" s="36" t="str">
        <f t="shared" si="16"/>
        <v/>
      </c>
      <c r="W68" s="37" t="e">
        <f t="shared" si="19"/>
        <v>#DIV/0!</v>
      </c>
      <c r="X68" s="38" t="str">
        <f t="shared" si="20"/>
        <v/>
      </c>
      <c r="Y68" s="38" t="str">
        <f t="shared" si="21"/>
        <v/>
      </c>
      <c r="Z68" s="39" t="str">
        <f t="shared" si="7"/>
        <v/>
      </c>
      <c r="AA68" s="40" t="str">
        <f t="shared" si="8"/>
        <v/>
      </c>
      <c r="AB68" s="41" t="str">
        <f t="shared" si="9"/>
        <v/>
      </c>
      <c r="AC68" s="41" t="str">
        <f t="shared" si="10"/>
        <v/>
      </c>
      <c r="AD68" s="41" t="str">
        <f t="shared" si="11"/>
        <v/>
      </c>
      <c r="AE68" s="41">
        <f t="shared" si="12"/>
        <v>0</v>
      </c>
      <c r="AF68" s="40">
        <f t="shared" si="13"/>
        <v>0</v>
      </c>
      <c r="AG68" s="23">
        <f t="shared" si="14"/>
        <v>0</v>
      </c>
      <c r="AH68" s="22"/>
      <c r="AI68" s="22"/>
      <c r="AJ68" s="22"/>
    </row>
    <row r="69" spans="1:36" ht="41.45">
      <c r="A69" s="15" t="str">
        <f t="shared" si="4"/>
        <v>Pick Your SU</v>
      </c>
      <c r="B69" s="14">
        <f t="shared" si="5"/>
        <v>0</v>
      </c>
      <c r="C69" s="18"/>
      <c r="D69" s="18"/>
      <c r="E69" s="18"/>
      <c r="F69" s="18"/>
      <c r="G69" s="15"/>
      <c r="H69" s="15"/>
      <c r="I69" s="15"/>
      <c r="J69" s="19"/>
      <c r="K69" s="19"/>
      <c r="L69" s="140"/>
      <c r="M69" s="141"/>
      <c r="N69" s="16"/>
      <c r="O69" s="16"/>
      <c r="P69" s="16"/>
      <c r="Q69" s="16"/>
      <c r="R69" s="17">
        <f t="shared" si="17"/>
        <v>0</v>
      </c>
      <c r="S69" s="10"/>
      <c r="T69" s="44">
        <f t="shared" si="18"/>
        <v>0</v>
      </c>
      <c r="U69" s="35" t="str">
        <f t="shared" si="15"/>
        <v/>
      </c>
      <c r="V69" s="36" t="str">
        <f t="shared" si="16"/>
        <v/>
      </c>
      <c r="W69" s="37" t="e">
        <f t="shared" si="19"/>
        <v>#DIV/0!</v>
      </c>
      <c r="X69" s="38" t="str">
        <f t="shared" si="20"/>
        <v/>
      </c>
      <c r="Y69" s="38" t="str">
        <f t="shared" si="21"/>
        <v/>
      </c>
      <c r="Z69" s="39" t="str">
        <f t="shared" si="7"/>
        <v/>
      </c>
      <c r="AA69" s="40" t="str">
        <f t="shared" si="8"/>
        <v/>
      </c>
      <c r="AB69" s="41" t="str">
        <f t="shared" si="9"/>
        <v/>
      </c>
      <c r="AC69" s="41" t="str">
        <f t="shared" si="10"/>
        <v/>
      </c>
      <c r="AD69" s="41" t="str">
        <f t="shared" si="11"/>
        <v/>
      </c>
      <c r="AE69" s="41">
        <f t="shared" si="12"/>
        <v>0</v>
      </c>
      <c r="AF69" s="40">
        <f t="shared" si="13"/>
        <v>0</v>
      </c>
      <c r="AG69" s="23">
        <f t="shared" si="14"/>
        <v>0</v>
      </c>
      <c r="AH69" s="22"/>
      <c r="AI69" s="22"/>
      <c r="AJ69" s="22"/>
    </row>
    <row r="70" spans="1:36" ht="41.45">
      <c r="A70" s="15" t="str">
        <f t="shared" si="4"/>
        <v>Pick Your SU</v>
      </c>
      <c r="B70" s="14">
        <f t="shared" si="5"/>
        <v>0</v>
      </c>
      <c r="C70" s="18"/>
      <c r="D70" s="18"/>
      <c r="E70" s="18"/>
      <c r="F70" s="18"/>
      <c r="G70" s="15"/>
      <c r="H70" s="15"/>
      <c r="I70" s="15"/>
      <c r="J70" s="19"/>
      <c r="K70" s="19"/>
      <c r="L70" s="140"/>
      <c r="M70" s="141"/>
      <c r="N70" s="16"/>
      <c r="O70" s="16"/>
      <c r="P70" s="16"/>
      <c r="Q70" s="16"/>
      <c r="R70" s="17">
        <f t="shared" si="17"/>
        <v>0</v>
      </c>
      <c r="S70" s="10"/>
      <c r="T70" s="44">
        <f t="shared" si="18"/>
        <v>0</v>
      </c>
      <c r="U70" s="35" t="str">
        <f t="shared" si="15"/>
        <v/>
      </c>
      <c r="V70" s="36" t="str">
        <f t="shared" si="16"/>
        <v/>
      </c>
      <c r="W70" s="37" t="e">
        <f t="shared" si="19"/>
        <v>#DIV/0!</v>
      </c>
      <c r="X70" s="38" t="str">
        <f t="shared" si="20"/>
        <v/>
      </c>
      <c r="Y70" s="38" t="str">
        <f t="shared" si="21"/>
        <v/>
      </c>
      <c r="Z70" s="39" t="str">
        <f t="shared" si="7"/>
        <v/>
      </c>
      <c r="AA70" s="40" t="str">
        <f t="shared" si="8"/>
        <v/>
      </c>
      <c r="AB70" s="41" t="str">
        <f t="shared" si="9"/>
        <v/>
      </c>
      <c r="AC70" s="41" t="str">
        <f t="shared" si="10"/>
        <v/>
      </c>
      <c r="AD70" s="41" t="str">
        <f t="shared" si="11"/>
        <v/>
      </c>
      <c r="AE70" s="41">
        <f t="shared" si="12"/>
        <v>0</v>
      </c>
      <c r="AF70" s="40">
        <f t="shared" si="13"/>
        <v>0</v>
      </c>
      <c r="AG70" s="23">
        <f t="shared" si="14"/>
        <v>0</v>
      </c>
      <c r="AH70" s="22"/>
      <c r="AI70" s="22"/>
      <c r="AJ70" s="22"/>
    </row>
    <row r="71" spans="1:36" ht="41.45">
      <c r="A71" s="15" t="str">
        <f t="shared" si="4"/>
        <v>Pick Your SU</v>
      </c>
      <c r="B71" s="14">
        <f t="shared" si="5"/>
        <v>0</v>
      </c>
      <c r="C71" s="18"/>
      <c r="D71" s="18"/>
      <c r="E71" s="18"/>
      <c r="F71" s="18"/>
      <c r="G71" s="15"/>
      <c r="H71" s="15"/>
      <c r="I71" s="15"/>
      <c r="J71" s="19"/>
      <c r="K71" s="19"/>
      <c r="L71" s="140"/>
      <c r="M71" s="141"/>
      <c r="N71" s="16"/>
      <c r="O71" s="16"/>
      <c r="P71" s="16"/>
      <c r="Q71" s="16"/>
      <c r="R71" s="17">
        <f t="shared" si="17"/>
        <v>0</v>
      </c>
      <c r="S71" s="10"/>
      <c r="T71" s="44">
        <f t="shared" si="18"/>
        <v>0</v>
      </c>
      <c r="U71" s="35" t="str">
        <f t="shared" si="15"/>
        <v/>
      </c>
      <c r="V71" s="36" t="str">
        <f t="shared" si="16"/>
        <v/>
      </c>
      <c r="W71" s="37" t="e">
        <f t="shared" si="19"/>
        <v>#DIV/0!</v>
      </c>
      <c r="X71" s="38" t="str">
        <f t="shared" si="20"/>
        <v/>
      </c>
      <c r="Y71" s="38" t="str">
        <f t="shared" si="21"/>
        <v/>
      </c>
      <c r="Z71" s="39" t="str">
        <f t="shared" si="7"/>
        <v/>
      </c>
      <c r="AA71" s="40" t="str">
        <f t="shared" si="8"/>
        <v/>
      </c>
      <c r="AB71" s="41" t="str">
        <f t="shared" si="9"/>
        <v/>
      </c>
      <c r="AC71" s="41" t="str">
        <f t="shared" si="10"/>
        <v/>
      </c>
      <c r="AD71" s="41" t="str">
        <f t="shared" si="11"/>
        <v/>
      </c>
      <c r="AE71" s="41">
        <f t="shared" si="12"/>
        <v>0</v>
      </c>
      <c r="AF71" s="40">
        <f t="shared" si="13"/>
        <v>0</v>
      </c>
      <c r="AG71" s="23">
        <f t="shared" si="14"/>
        <v>0</v>
      </c>
      <c r="AH71" s="22"/>
      <c r="AI71" s="22"/>
      <c r="AJ71" s="22"/>
    </row>
    <row r="72" spans="1:36" ht="41.45">
      <c r="A72" s="15" t="str">
        <f t="shared" si="4"/>
        <v>Pick Your SU</v>
      </c>
      <c r="B72" s="14">
        <f t="shared" si="5"/>
        <v>0</v>
      </c>
      <c r="C72" s="18"/>
      <c r="D72" s="18"/>
      <c r="E72" s="18"/>
      <c r="F72" s="18"/>
      <c r="G72" s="15"/>
      <c r="H72" s="15"/>
      <c r="I72" s="15"/>
      <c r="J72" s="19"/>
      <c r="K72" s="19"/>
      <c r="L72" s="140"/>
      <c r="M72" s="141"/>
      <c r="N72" s="16"/>
      <c r="O72" s="16"/>
      <c r="P72" s="16"/>
      <c r="Q72" s="16"/>
      <c r="R72" s="17">
        <f t="shared" si="17"/>
        <v>0</v>
      </c>
      <c r="S72" s="10"/>
      <c r="T72" s="44">
        <f t="shared" si="18"/>
        <v>0</v>
      </c>
      <c r="U72" s="35" t="str">
        <f t="shared" si="15"/>
        <v/>
      </c>
      <c r="V72" s="36" t="str">
        <f t="shared" si="16"/>
        <v/>
      </c>
      <c r="W72" s="37" t="e">
        <f t="shared" si="19"/>
        <v>#DIV/0!</v>
      </c>
      <c r="X72" s="38" t="str">
        <f t="shared" si="20"/>
        <v/>
      </c>
      <c r="Y72" s="38" t="str">
        <f t="shared" si="21"/>
        <v/>
      </c>
      <c r="Z72" s="39" t="str">
        <f t="shared" si="7"/>
        <v/>
      </c>
      <c r="AA72" s="40" t="str">
        <f t="shared" si="8"/>
        <v/>
      </c>
      <c r="AB72" s="41" t="str">
        <f t="shared" si="9"/>
        <v/>
      </c>
      <c r="AC72" s="41" t="str">
        <f t="shared" si="10"/>
        <v/>
      </c>
      <c r="AD72" s="41" t="str">
        <f t="shared" si="11"/>
        <v/>
      </c>
      <c r="AE72" s="41">
        <f t="shared" si="12"/>
        <v>0</v>
      </c>
      <c r="AF72" s="40">
        <f t="shared" si="13"/>
        <v>0</v>
      </c>
      <c r="AG72" s="23">
        <f t="shared" si="14"/>
        <v>0</v>
      </c>
      <c r="AH72" s="22"/>
      <c r="AI72" s="22"/>
      <c r="AJ72" s="22"/>
    </row>
    <row r="73" spans="1:36" ht="41.45">
      <c r="A73" s="15" t="str">
        <f t="shared" si="4"/>
        <v>Pick Your SU</v>
      </c>
      <c r="B73" s="14">
        <f t="shared" si="5"/>
        <v>0</v>
      </c>
      <c r="C73" s="18"/>
      <c r="D73" s="18"/>
      <c r="E73" s="18"/>
      <c r="F73" s="18"/>
      <c r="G73" s="15"/>
      <c r="H73" s="15"/>
      <c r="I73" s="15"/>
      <c r="J73" s="19"/>
      <c r="K73" s="19"/>
      <c r="L73" s="140"/>
      <c r="M73" s="141"/>
      <c r="N73" s="16"/>
      <c r="O73" s="16"/>
      <c r="P73" s="16"/>
      <c r="Q73" s="16"/>
      <c r="R73" s="17">
        <f t="shared" ref="R73:R77" si="22">K73+L73+M73+N73+O73+P73+Q73</f>
        <v>0</v>
      </c>
      <c r="S73" s="10"/>
      <c r="T73" s="44">
        <f t="shared" ref="T73:T77" si="23">R73+S73</f>
        <v>0</v>
      </c>
      <c r="U73" s="35" t="str">
        <f t="shared" si="15"/>
        <v/>
      </c>
      <c r="V73" s="36" t="str">
        <f t="shared" si="16"/>
        <v/>
      </c>
      <c r="W73" s="37" t="e">
        <f t="shared" ref="W73:W77" si="24">S73/T73*V73</f>
        <v>#DIV/0!</v>
      </c>
      <c r="X73" s="38" t="str">
        <f t="shared" si="20"/>
        <v/>
      </c>
      <c r="Y73" s="38" t="str">
        <f t="shared" si="21"/>
        <v/>
      </c>
      <c r="Z73" s="39" t="str">
        <f t="shared" si="7"/>
        <v/>
      </c>
      <c r="AA73" s="40" t="str">
        <f t="shared" si="8"/>
        <v/>
      </c>
      <c r="AB73" s="41" t="str">
        <f t="shared" si="9"/>
        <v/>
      </c>
      <c r="AC73" s="41" t="str">
        <f t="shared" si="10"/>
        <v/>
      </c>
      <c r="AD73" s="41" t="str">
        <f t="shared" si="11"/>
        <v/>
      </c>
      <c r="AE73" s="41">
        <f t="shared" si="12"/>
        <v>0</v>
      </c>
      <c r="AF73" s="40">
        <f t="shared" si="13"/>
        <v>0</v>
      </c>
      <c r="AG73" s="23">
        <f t="shared" si="14"/>
        <v>0</v>
      </c>
      <c r="AH73" s="22"/>
      <c r="AI73" s="22"/>
      <c r="AJ73" s="22"/>
    </row>
    <row r="74" spans="1:36" ht="41.45">
      <c r="A74" s="15" t="str">
        <f t="shared" ref="A74:A77" si="25">$D$4</f>
        <v>Pick Your SU</v>
      </c>
      <c r="B74" s="14">
        <f t="shared" ref="B74:B77" si="26">$D$6</f>
        <v>0</v>
      </c>
      <c r="C74" s="18"/>
      <c r="D74" s="18"/>
      <c r="E74" s="18"/>
      <c r="F74" s="18"/>
      <c r="G74" s="15"/>
      <c r="H74" s="15"/>
      <c r="I74" s="15"/>
      <c r="J74" s="19"/>
      <c r="K74" s="19"/>
      <c r="L74" s="140"/>
      <c r="M74" s="141"/>
      <c r="N74" s="16"/>
      <c r="O74" s="16"/>
      <c r="P74" s="16"/>
      <c r="Q74" s="16"/>
      <c r="R74" s="17">
        <f t="shared" si="22"/>
        <v>0</v>
      </c>
      <c r="S74" s="10"/>
      <c r="T74" s="44">
        <f t="shared" si="23"/>
        <v>0</v>
      </c>
      <c r="U74" s="35" t="str">
        <f t="shared" ref="U74:U77" si="27">IF(T74&lt;&gt;0,$U$5,"")</f>
        <v/>
      </c>
      <c r="V74" s="36" t="str">
        <f t="shared" ref="V74:V77" si="28">IF(AND(U74&lt;&gt;"",T74&gt;$U$5),T74-U74,"")</f>
        <v/>
      </c>
      <c r="W74" s="37" t="e">
        <f t="shared" si="24"/>
        <v>#DIV/0!</v>
      </c>
      <c r="X74" s="38" t="str">
        <f t="shared" si="20"/>
        <v/>
      </c>
      <c r="Y74" s="38" t="str">
        <f t="shared" si="21"/>
        <v/>
      </c>
      <c r="Z74" s="39" t="str">
        <f t="shared" ref="Z74:Z77" si="29">IFERROR(IF(T74&gt;0,V74*0.95,""),"")</f>
        <v/>
      </c>
      <c r="AA74" s="40" t="str">
        <f t="shared" ref="AA74:AA77" si="30">V74</f>
        <v/>
      </c>
      <c r="AB74" s="41" t="str">
        <f t="shared" ref="AB74:AB77" si="31">IF(AND(U74&lt;&gt;"",T74&gt;$U$5),$U$6,"")</f>
        <v/>
      </c>
      <c r="AC74" s="41" t="str">
        <f t="shared" ref="AC74:AC77" si="32">IF(AND(U74&lt;&gt;"",T74&gt;$U$5),U74-AB74,"")</f>
        <v/>
      </c>
      <c r="AD74" s="41" t="str">
        <f t="shared" ref="AD74:AD77" si="33">IF(AND(U74&lt;&gt;"",T74&gt;$U$5),AC74*0.6,"")</f>
        <v/>
      </c>
      <c r="AE74" s="41">
        <f t="shared" ref="AE74:AE77" si="34">MIN($AA74,$AD74)</f>
        <v>0</v>
      </c>
      <c r="AF74" s="40">
        <f t="shared" ref="AF74:AF77" si="35">IF(AND(U74&lt;&gt;"",T74&gt;$U$5),Z74+AE74,0)</f>
        <v>0</v>
      </c>
      <c r="AG74" s="23">
        <f t="shared" ref="AG74:AG77" si="36">AF74</f>
        <v>0</v>
      </c>
      <c r="AH74" s="22"/>
      <c r="AI74" s="22"/>
      <c r="AJ74" s="22"/>
    </row>
    <row r="75" spans="1:36" ht="41.45">
      <c r="A75" s="15" t="str">
        <f t="shared" si="25"/>
        <v>Pick Your SU</v>
      </c>
      <c r="B75" s="14">
        <f t="shared" si="26"/>
        <v>0</v>
      </c>
      <c r="C75" s="18"/>
      <c r="D75" s="18"/>
      <c r="E75" s="18"/>
      <c r="F75" s="18"/>
      <c r="G75" s="15"/>
      <c r="H75" s="15"/>
      <c r="I75" s="15"/>
      <c r="J75" s="19"/>
      <c r="K75" s="19"/>
      <c r="L75" s="140"/>
      <c r="M75" s="141"/>
      <c r="N75" s="16"/>
      <c r="O75" s="16"/>
      <c r="P75" s="16"/>
      <c r="Q75" s="16"/>
      <c r="R75" s="17">
        <f t="shared" si="22"/>
        <v>0</v>
      </c>
      <c r="S75" s="10"/>
      <c r="T75" s="44">
        <f t="shared" si="23"/>
        <v>0</v>
      </c>
      <c r="U75" s="35" t="str">
        <f t="shared" si="27"/>
        <v/>
      </c>
      <c r="V75" s="36" t="str">
        <f t="shared" si="28"/>
        <v/>
      </c>
      <c r="W75" s="37" t="e">
        <f t="shared" si="24"/>
        <v>#DIV/0!</v>
      </c>
      <c r="X75" s="38" t="str">
        <f t="shared" si="20"/>
        <v/>
      </c>
      <c r="Y75" s="38" t="str">
        <f t="shared" si="21"/>
        <v/>
      </c>
      <c r="Z75" s="39" t="str">
        <f t="shared" si="29"/>
        <v/>
      </c>
      <c r="AA75" s="40" t="str">
        <f t="shared" si="30"/>
        <v/>
      </c>
      <c r="AB75" s="41" t="str">
        <f t="shared" si="31"/>
        <v/>
      </c>
      <c r="AC75" s="41" t="str">
        <f t="shared" si="32"/>
        <v/>
      </c>
      <c r="AD75" s="41" t="str">
        <f t="shared" si="33"/>
        <v/>
      </c>
      <c r="AE75" s="41">
        <f t="shared" si="34"/>
        <v>0</v>
      </c>
      <c r="AF75" s="40">
        <f t="shared" si="35"/>
        <v>0</v>
      </c>
      <c r="AG75" s="23">
        <f t="shared" si="36"/>
        <v>0</v>
      </c>
      <c r="AH75" s="22"/>
      <c r="AI75" s="22"/>
      <c r="AJ75" s="22"/>
    </row>
    <row r="76" spans="1:36" ht="41.45">
      <c r="A76" s="15" t="str">
        <f t="shared" si="25"/>
        <v>Pick Your SU</v>
      </c>
      <c r="B76" s="14">
        <f t="shared" si="26"/>
        <v>0</v>
      </c>
      <c r="C76" s="18"/>
      <c r="D76" s="18"/>
      <c r="E76" s="18"/>
      <c r="F76" s="18"/>
      <c r="G76" s="15"/>
      <c r="H76" s="15"/>
      <c r="I76" s="15"/>
      <c r="J76" s="19"/>
      <c r="K76" s="19"/>
      <c r="L76" s="140"/>
      <c r="M76" s="141"/>
      <c r="N76" s="16"/>
      <c r="O76" s="16"/>
      <c r="P76" s="16"/>
      <c r="Q76" s="16"/>
      <c r="R76" s="17">
        <f t="shared" si="22"/>
        <v>0</v>
      </c>
      <c r="S76" s="10"/>
      <c r="T76" s="44">
        <f t="shared" si="23"/>
        <v>0</v>
      </c>
      <c r="U76" s="35" t="str">
        <f t="shared" si="27"/>
        <v/>
      </c>
      <c r="V76" s="36" t="str">
        <f t="shared" si="28"/>
        <v/>
      </c>
      <c r="W76" s="37" t="e">
        <f t="shared" si="24"/>
        <v>#DIV/0!</v>
      </c>
      <c r="X76" s="38" t="str">
        <f t="shared" si="20"/>
        <v/>
      </c>
      <c r="Y76" s="38" t="str">
        <f t="shared" si="21"/>
        <v/>
      </c>
      <c r="Z76" s="39" t="str">
        <f t="shared" si="29"/>
        <v/>
      </c>
      <c r="AA76" s="40" t="str">
        <f t="shared" si="30"/>
        <v/>
      </c>
      <c r="AB76" s="41" t="str">
        <f t="shared" si="31"/>
        <v/>
      </c>
      <c r="AC76" s="41" t="str">
        <f t="shared" si="32"/>
        <v/>
      </c>
      <c r="AD76" s="41" t="str">
        <f t="shared" si="33"/>
        <v/>
      </c>
      <c r="AE76" s="41">
        <f t="shared" si="34"/>
        <v>0</v>
      </c>
      <c r="AF76" s="40">
        <f t="shared" si="35"/>
        <v>0</v>
      </c>
      <c r="AG76" s="23">
        <f t="shared" si="36"/>
        <v>0</v>
      </c>
      <c r="AH76" s="22"/>
      <c r="AI76" s="22"/>
      <c r="AJ76" s="22"/>
    </row>
    <row r="77" spans="1:36" ht="41.45">
      <c r="A77" s="15" t="str">
        <f t="shared" si="25"/>
        <v>Pick Your SU</v>
      </c>
      <c r="B77" s="14">
        <f t="shared" si="26"/>
        <v>0</v>
      </c>
      <c r="C77" s="18"/>
      <c r="D77" s="18"/>
      <c r="E77" s="18"/>
      <c r="F77" s="18"/>
      <c r="G77" s="15"/>
      <c r="H77" s="15"/>
      <c r="I77" s="15"/>
      <c r="J77" s="19"/>
      <c r="K77" s="19"/>
      <c r="L77" s="140"/>
      <c r="M77" s="141"/>
      <c r="N77" s="16"/>
      <c r="O77" s="16"/>
      <c r="P77" s="16"/>
      <c r="Q77" s="16"/>
      <c r="R77" s="17">
        <f t="shared" si="22"/>
        <v>0</v>
      </c>
      <c r="S77" s="10"/>
      <c r="T77" s="44">
        <f t="shared" si="23"/>
        <v>0</v>
      </c>
      <c r="U77" s="35" t="str">
        <f t="shared" si="27"/>
        <v/>
      </c>
      <c r="V77" s="36" t="str">
        <f t="shared" si="28"/>
        <v/>
      </c>
      <c r="W77" s="37" t="e">
        <f t="shared" si="24"/>
        <v>#DIV/0!</v>
      </c>
      <c r="X77" s="38" t="str">
        <f t="shared" si="20"/>
        <v/>
      </c>
      <c r="Y77" s="38" t="str">
        <f t="shared" si="21"/>
        <v/>
      </c>
      <c r="Z77" s="39" t="str">
        <f t="shared" si="29"/>
        <v/>
      </c>
      <c r="AA77" s="40" t="str">
        <f t="shared" si="30"/>
        <v/>
      </c>
      <c r="AB77" s="41" t="str">
        <f t="shared" si="31"/>
        <v/>
      </c>
      <c r="AC77" s="41" t="str">
        <f t="shared" si="32"/>
        <v/>
      </c>
      <c r="AD77" s="41" t="str">
        <f t="shared" si="33"/>
        <v/>
      </c>
      <c r="AE77" s="41">
        <f t="shared" si="34"/>
        <v>0</v>
      </c>
      <c r="AF77" s="40">
        <f t="shared" si="35"/>
        <v>0</v>
      </c>
      <c r="AG77" s="23">
        <f t="shared" si="36"/>
        <v>0</v>
      </c>
      <c r="AH77" s="22"/>
      <c r="AI77" s="22"/>
      <c r="AJ77" s="22"/>
    </row>
    <row r="78" spans="1:36" thickBot="1">
      <c r="A78" s="18" t="s">
        <v>69</v>
      </c>
      <c r="B78" s="18"/>
      <c r="C78" s="18"/>
      <c r="D78" s="18"/>
      <c r="E78" s="18"/>
      <c r="F78" s="18"/>
      <c r="G78" s="15"/>
      <c r="H78" s="19"/>
      <c r="I78" s="19"/>
      <c r="J78" s="19"/>
      <c r="K78" s="19"/>
      <c r="L78" s="142"/>
      <c r="M78" s="143"/>
      <c r="N78" s="19"/>
      <c r="O78" s="19"/>
      <c r="P78" s="19"/>
      <c r="Q78" s="19"/>
      <c r="R78" s="18"/>
      <c r="S78" s="16"/>
      <c r="T78" s="20">
        <f>SUM(T9:T77)</f>
        <v>0</v>
      </c>
      <c r="U78" s="20"/>
      <c r="V78" s="20">
        <f t="shared" ref="V78:AF78" si="37">SUM(V9:V77)</f>
        <v>0</v>
      </c>
      <c r="W78" s="21" t="e">
        <f t="shared" si="37"/>
        <v>#DIV/0!</v>
      </c>
      <c r="X78" s="20"/>
      <c r="Y78" s="20"/>
      <c r="Z78" s="20">
        <f t="shared" si="37"/>
        <v>0</v>
      </c>
      <c r="AA78" s="20">
        <f t="shared" si="37"/>
        <v>0</v>
      </c>
      <c r="AB78" s="20"/>
      <c r="AC78" s="20"/>
      <c r="AD78" s="20"/>
      <c r="AE78" s="20"/>
      <c r="AF78" s="20">
        <f t="shared" si="37"/>
        <v>0</v>
      </c>
      <c r="AG78" s="23">
        <f t="shared" ref="AG78" si="38">AF78</f>
        <v>0</v>
      </c>
      <c r="AH78" s="22"/>
      <c r="AI78" s="22"/>
      <c r="AJ78" s="22"/>
    </row>
    <row r="79" spans="1:36" ht="13.9">
      <c r="A79" s="331"/>
      <c r="B79" s="331"/>
      <c r="C79" s="331"/>
      <c r="D79" s="331"/>
      <c r="E79" s="331"/>
      <c r="F79" s="331"/>
      <c r="G79" s="332"/>
      <c r="H79" s="333"/>
      <c r="I79" s="333"/>
      <c r="J79" s="333"/>
      <c r="K79" s="333"/>
      <c r="L79" s="334"/>
      <c r="M79" s="334"/>
      <c r="N79" s="333"/>
      <c r="O79" s="333"/>
      <c r="P79" s="333"/>
      <c r="Q79" s="333"/>
      <c r="R79" s="331"/>
      <c r="S79" s="335"/>
      <c r="T79" s="336"/>
      <c r="U79" s="336"/>
      <c r="V79" s="336"/>
      <c r="W79" s="337"/>
      <c r="X79" s="336"/>
      <c r="Y79" s="336"/>
      <c r="Z79" s="336"/>
      <c r="AA79" s="336"/>
      <c r="AB79" s="336"/>
      <c r="AC79" s="336"/>
      <c r="AD79" s="336"/>
      <c r="AE79" s="336"/>
      <c r="AF79" s="336"/>
      <c r="AG79" s="338"/>
      <c r="AH79" s="339"/>
      <c r="AI79" s="339"/>
      <c r="AJ79" s="339"/>
    </row>
    <row r="80" spans="1:36">
      <c r="A80" s="12"/>
      <c r="B80" s="12"/>
      <c r="C80" s="12"/>
      <c r="D80" s="12"/>
      <c r="E80" s="12"/>
      <c r="F80" s="12"/>
      <c r="G80" s="12"/>
      <c r="H80" s="13"/>
      <c r="I80" s="13"/>
      <c r="J80" s="13"/>
      <c r="K80" s="13"/>
      <c r="L80" s="3" t="s">
        <v>119</v>
      </c>
      <c r="M80" s="3"/>
      <c r="N80" s="340"/>
      <c r="O80" s="340"/>
      <c r="P80" s="340"/>
      <c r="Q80" s="340"/>
      <c r="R80" s="341"/>
      <c r="S80" s="13"/>
      <c r="T80" s="13"/>
      <c r="U80" s="13"/>
    </row>
    <row r="81" spans="1:21">
      <c r="A81" s="5"/>
      <c r="B81" s="5"/>
      <c r="C81" s="5"/>
      <c r="D81" s="5"/>
      <c r="E81" s="5"/>
      <c r="F81" s="5"/>
      <c r="G81" s="5"/>
      <c r="H81" s="6"/>
      <c r="I81" s="6"/>
      <c r="J81" s="6"/>
      <c r="K81" s="6"/>
      <c r="L81" s="325" t="s">
        <v>71</v>
      </c>
      <c r="M81" s="326"/>
      <c r="N81" s="326"/>
      <c r="O81" s="326"/>
      <c r="P81" s="326"/>
      <c r="Q81" s="326"/>
      <c r="R81" s="326"/>
      <c r="S81" s="326"/>
      <c r="T81"/>
      <c r="U81" s="6"/>
    </row>
    <row r="82" spans="1:21">
      <c r="A82" s="5"/>
      <c r="B82" s="5"/>
      <c r="C82" s="5"/>
      <c r="D82" s="5"/>
      <c r="E82" s="5"/>
      <c r="F82" s="5"/>
      <c r="G82" s="5"/>
      <c r="H82" s="6"/>
      <c r="I82" s="6"/>
      <c r="J82" s="6"/>
      <c r="K82" s="6"/>
      <c r="L82" s="327" t="s">
        <v>72</v>
      </c>
      <c r="M82" s="328"/>
      <c r="N82" s="328"/>
      <c r="O82" s="328"/>
      <c r="P82" s="328"/>
      <c r="Q82" s="328"/>
      <c r="R82" s="327" t="s">
        <v>73</v>
      </c>
      <c r="S82" s="328"/>
      <c r="T82"/>
      <c r="U82" s="6"/>
    </row>
    <row r="83" spans="1:21" ht="15.6">
      <c r="A83" s="5"/>
      <c r="B83" s="5"/>
      <c r="C83" s="5"/>
      <c r="D83" s="5"/>
      <c r="E83" s="5"/>
      <c r="F83" s="5"/>
      <c r="G83" s="5"/>
      <c r="H83" s="6"/>
      <c r="I83" s="6"/>
      <c r="J83" s="6"/>
      <c r="K83" s="6"/>
      <c r="L83" s="90"/>
      <c r="M83" s="90"/>
      <c r="N83" s="90"/>
      <c r="O83" s="90"/>
      <c r="P83" s="90"/>
      <c r="Q83" s="108"/>
      <c r="R83" s="108"/>
      <c r="S83" s="90"/>
      <c r="T83" s="6"/>
      <c r="U83" s="6"/>
    </row>
    <row r="84" spans="1:21">
      <c r="A84" s="5"/>
      <c r="B84" s="5"/>
      <c r="C84" s="5"/>
      <c r="D84" s="5"/>
      <c r="E84" s="5"/>
      <c r="F84" s="5"/>
      <c r="G84" s="5"/>
      <c r="H84" s="6"/>
      <c r="I84" s="6"/>
      <c r="J84" s="6"/>
      <c r="K84" s="6"/>
      <c r="L84"/>
      <c r="M84"/>
      <c r="N84" s="6"/>
      <c r="O84" s="6"/>
      <c r="P84" s="6"/>
      <c r="Q84" s="6"/>
      <c r="R84" s="5"/>
      <c r="S84" s="6"/>
      <c r="T84" s="6"/>
      <c r="U84" s="6"/>
    </row>
    <row r="85" spans="1:21">
      <c r="A85" s="5"/>
      <c r="B85" s="5"/>
      <c r="C85" s="5"/>
      <c r="D85" s="5"/>
      <c r="E85" s="5"/>
      <c r="F85" s="5"/>
      <c r="G85" s="5"/>
      <c r="H85" s="6"/>
      <c r="I85" s="6"/>
      <c r="J85" s="6"/>
      <c r="K85" s="6"/>
      <c r="L85"/>
      <c r="M85"/>
      <c r="N85" s="6"/>
      <c r="O85" s="6"/>
      <c r="P85" s="6"/>
      <c r="Q85" s="6"/>
      <c r="R85" s="5"/>
      <c r="S85" s="6"/>
      <c r="T85" s="6"/>
      <c r="U85" s="6"/>
    </row>
    <row r="86" spans="1:21">
      <c r="A86" s="5"/>
      <c r="B86" s="5"/>
      <c r="C86" s="5"/>
      <c r="D86" s="5"/>
      <c r="E86" s="5"/>
      <c r="F86" s="5"/>
      <c r="G86" s="5"/>
      <c r="H86" s="6"/>
      <c r="I86" s="6"/>
      <c r="J86" s="6"/>
      <c r="K86" s="6"/>
      <c r="L86"/>
      <c r="M86"/>
      <c r="N86" s="6"/>
      <c r="O86" s="6"/>
      <c r="P86" s="6"/>
      <c r="Q86" s="6"/>
      <c r="R86" s="5"/>
      <c r="S86" s="6"/>
      <c r="T86" s="6"/>
      <c r="U86" s="6"/>
    </row>
    <row r="87" spans="1:21">
      <c r="A87" s="5"/>
      <c r="B87" s="5"/>
      <c r="C87" s="5"/>
      <c r="D87" s="5"/>
      <c r="E87" s="5"/>
      <c r="F87" s="5"/>
      <c r="G87" s="5"/>
      <c r="H87" s="6"/>
      <c r="I87" s="6"/>
      <c r="J87" s="6"/>
      <c r="K87" s="6"/>
      <c r="L87"/>
      <c r="M87"/>
      <c r="N87" s="6"/>
      <c r="O87" s="6"/>
      <c r="P87" s="6"/>
      <c r="Q87" s="6"/>
      <c r="R87" s="5"/>
      <c r="S87" s="6"/>
      <c r="T87" s="6"/>
      <c r="U87" s="6"/>
    </row>
    <row r="88" spans="1:21">
      <c r="A88" s="5"/>
      <c r="B88" s="5"/>
      <c r="C88" s="5"/>
      <c r="D88" s="5"/>
      <c r="E88" s="5"/>
      <c r="F88" s="5"/>
      <c r="G88" s="5"/>
      <c r="H88" s="6"/>
      <c r="I88" s="6"/>
      <c r="J88" s="6"/>
      <c r="K88" s="6"/>
      <c r="L88"/>
      <c r="M88"/>
      <c r="N88" s="6"/>
      <c r="O88" s="6"/>
      <c r="P88" s="6"/>
      <c r="Q88" s="6"/>
      <c r="R88" s="5"/>
      <c r="S88" s="6"/>
      <c r="T88" s="6"/>
      <c r="U88" s="6"/>
    </row>
    <row r="89" spans="1:21">
      <c r="A89" s="5"/>
      <c r="B89" s="5"/>
      <c r="C89" s="5"/>
      <c r="D89" s="5"/>
      <c r="E89" s="5"/>
      <c r="F89" s="5"/>
      <c r="G89" s="5"/>
      <c r="H89" s="6"/>
      <c r="I89" s="6"/>
      <c r="J89" s="6"/>
      <c r="K89" s="6"/>
      <c r="L89"/>
      <c r="M89"/>
      <c r="N89" s="6"/>
      <c r="O89" s="6"/>
      <c r="P89" s="6"/>
      <c r="Q89" s="6"/>
      <c r="R89" s="5"/>
      <c r="S89" s="6"/>
      <c r="T89" s="6"/>
      <c r="U89" s="6"/>
    </row>
    <row r="90" spans="1:21">
      <c r="A90" s="5"/>
      <c r="B90" s="5"/>
      <c r="C90" s="5"/>
      <c r="D90" s="5"/>
      <c r="E90" s="5"/>
      <c r="F90" s="5"/>
      <c r="G90" s="5"/>
      <c r="H90" s="6"/>
      <c r="I90" s="6"/>
      <c r="J90" s="6"/>
      <c r="K90" s="6"/>
      <c r="L90"/>
      <c r="M90"/>
      <c r="N90" s="6"/>
      <c r="O90" s="6"/>
      <c r="P90" s="6"/>
      <c r="Q90" s="6"/>
      <c r="R90" s="5"/>
      <c r="S90" s="6"/>
      <c r="T90" s="6"/>
      <c r="U90" s="6"/>
    </row>
    <row r="91" spans="1:21">
      <c r="A91" s="5"/>
      <c r="B91" s="5"/>
      <c r="C91" s="5"/>
      <c r="D91" s="5"/>
      <c r="E91" s="5"/>
      <c r="F91" s="5"/>
      <c r="G91" s="5"/>
      <c r="H91" s="6"/>
      <c r="I91" s="6"/>
      <c r="J91" s="6"/>
      <c r="K91" s="6"/>
      <c r="L91"/>
      <c r="M91"/>
      <c r="N91" s="6"/>
      <c r="O91" s="6"/>
      <c r="P91" s="6"/>
      <c r="Q91" s="6"/>
      <c r="R91" s="5"/>
      <c r="S91" s="6"/>
      <c r="T91" s="6"/>
      <c r="U91" s="6"/>
    </row>
    <row r="92" spans="1:21">
      <c r="A92" s="5"/>
      <c r="B92" s="5"/>
      <c r="C92" s="5"/>
      <c r="D92" s="5"/>
      <c r="E92" s="5"/>
      <c r="F92" s="5"/>
      <c r="G92" s="5"/>
      <c r="H92" s="6"/>
      <c r="I92" s="6"/>
      <c r="J92" s="6"/>
      <c r="K92" s="6"/>
      <c r="L92"/>
      <c r="M92"/>
      <c r="N92" s="6"/>
      <c r="O92" s="6"/>
      <c r="P92" s="6"/>
      <c r="Q92" s="6"/>
      <c r="R92" s="5"/>
      <c r="S92" s="6"/>
      <c r="T92" s="6"/>
      <c r="U92" s="6"/>
    </row>
    <row r="93" spans="1:21">
      <c r="A93" s="5"/>
      <c r="B93" s="5"/>
      <c r="C93" s="5"/>
      <c r="D93" s="5"/>
      <c r="E93" s="5"/>
      <c r="F93" s="5"/>
      <c r="G93" s="5"/>
      <c r="H93" s="6"/>
      <c r="I93" s="6"/>
      <c r="J93" s="6"/>
      <c r="K93" s="6"/>
      <c r="L93"/>
      <c r="M93"/>
      <c r="N93" s="6"/>
      <c r="O93" s="6"/>
      <c r="P93" s="6"/>
      <c r="Q93" s="6"/>
      <c r="R93" s="5"/>
      <c r="S93" s="7"/>
      <c r="T93" s="6"/>
      <c r="U93" s="6"/>
    </row>
    <row r="94" spans="1:21">
      <c r="A94" s="5"/>
      <c r="B94" s="5"/>
      <c r="C94" s="5"/>
      <c r="D94" s="5"/>
      <c r="E94" s="5"/>
      <c r="F94" s="5"/>
      <c r="G94" s="5"/>
      <c r="H94" s="6"/>
      <c r="I94" s="6"/>
      <c r="J94" s="6"/>
      <c r="K94" s="6"/>
      <c r="L94"/>
      <c r="M94"/>
      <c r="N94" s="6"/>
      <c r="O94" s="6"/>
      <c r="P94" s="6"/>
      <c r="Q94" s="6"/>
      <c r="R94" s="5"/>
      <c r="S94" s="7"/>
      <c r="T94" s="6"/>
      <c r="U94" s="6"/>
    </row>
    <row r="95" spans="1:21">
      <c r="A95" s="5"/>
      <c r="B95" s="5"/>
      <c r="C95" s="5"/>
      <c r="D95" s="5"/>
      <c r="E95" s="5"/>
      <c r="F95" s="5"/>
      <c r="G95" s="5"/>
      <c r="H95" s="6"/>
      <c r="I95" s="6"/>
      <c r="J95" s="6"/>
      <c r="K95" s="6"/>
      <c r="L95"/>
      <c r="M95"/>
      <c r="N95" s="6"/>
      <c r="O95" s="6"/>
      <c r="P95" s="6"/>
      <c r="Q95" s="6"/>
      <c r="R95" s="5"/>
      <c r="S95" s="7"/>
      <c r="T95" s="6"/>
      <c r="U95" s="6"/>
    </row>
    <row r="96" spans="1:21">
      <c r="A96" s="5"/>
      <c r="B96" s="5"/>
      <c r="C96" s="5"/>
      <c r="D96" s="5"/>
      <c r="E96" s="5"/>
      <c r="F96" s="5"/>
      <c r="G96" s="5"/>
      <c r="H96" s="6"/>
      <c r="I96" s="6"/>
      <c r="J96" s="6"/>
      <c r="K96" s="6"/>
      <c r="L96"/>
      <c r="M96"/>
      <c r="N96" s="6"/>
      <c r="O96" s="6"/>
      <c r="P96" s="6"/>
      <c r="Q96" s="6"/>
      <c r="R96" s="5"/>
      <c r="S96" s="7"/>
      <c r="T96" s="6"/>
      <c r="U96" s="6"/>
    </row>
    <row r="97" spans="1:21">
      <c r="A97" s="5"/>
      <c r="B97" s="5"/>
      <c r="C97" s="5"/>
      <c r="D97" s="5"/>
      <c r="E97" s="5"/>
      <c r="F97" s="5"/>
      <c r="G97" s="5"/>
      <c r="H97" s="6"/>
      <c r="I97" s="6"/>
      <c r="J97" s="6"/>
      <c r="K97" s="6"/>
      <c r="L97"/>
      <c r="M97"/>
      <c r="N97" s="6"/>
      <c r="O97" s="6"/>
      <c r="P97" s="6"/>
      <c r="Q97" s="6"/>
      <c r="R97" s="5"/>
      <c r="S97" s="7"/>
      <c r="T97" s="6"/>
      <c r="U97" s="6"/>
    </row>
    <row r="98" spans="1:21">
      <c r="A98" s="5"/>
      <c r="B98" s="5"/>
      <c r="C98" s="5"/>
      <c r="D98" s="5"/>
      <c r="E98" s="5"/>
      <c r="F98" s="5"/>
      <c r="G98" s="5"/>
      <c r="H98" s="6"/>
      <c r="I98" s="6"/>
      <c r="J98" s="6"/>
      <c r="K98" s="6"/>
      <c r="L98"/>
      <c r="M98"/>
      <c r="N98" s="6"/>
      <c r="O98" s="6"/>
      <c r="P98" s="6"/>
      <c r="Q98" s="6"/>
      <c r="R98" s="5"/>
      <c r="S98" s="7"/>
      <c r="T98" s="6"/>
      <c r="U98" s="6"/>
    </row>
    <row r="99" spans="1:21">
      <c r="A99" s="5"/>
      <c r="B99" s="5"/>
      <c r="C99" s="5"/>
      <c r="D99" s="5"/>
      <c r="E99" s="5"/>
      <c r="F99" s="5"/>
      <c r="G99" s="5"/>
      <c r="H99" s="6"/>
      <c r="I99" s="6"/>
      <c r="J99" s="6"/>
      <c r="K99" s="6"/>
      <c r="L99"/>
      <c r="M99"/>
      <c r="N99" s="6"/>
      <c r="O99" s="6"/>
      <c r="P99" s="6"/>
      <c r="Q99" s="6"/>
      <c r="R99" s="5"/>
      <c r="S99" s="7"/>
      <c r="T99" s="6"/>
      <c r="U99" s="6"/>
    </row>
    <row r="100" spans="1:21">
      <c r="A100" s="5"/>
      <c r="B100" s="5"/>
      <c r="C100" s="5"/>
      <c r="D100" s="5"/>
      <c r="E100" s="5"/>
      <c r="F100" s="5"/>
      <c r="G100" s="5"/>
      <c r="H100" s="6"/>
      <c r="I100" s="6"/>
      <c r="J100" s="6"/>
      <c r="K100" s="6"/>
      <c r="L100"/>
      <c r="M100"/>
      <c r="N100" s="6"/>
      <c r="O100" s="6"/>
      <c r="P100" s="6"/>
      <c r="Q100" s="6"/>
      <c r="R100" s="5"/>
      <c r="S100" s="7"/>
      <c r="T100" s="6"/>
      <c r="U100" s="6"/>
    </row>
    <row r="101" spans="1:21">
      <c r="A101" s="5"/>
      <c r="B101" s="5"/>
      <c r="C101" s="5"/>
      <c r="D101" s="5"/>
      <c r="E101" s="5"/>
      <c r="F101" s="5"/>
      <c r="G101" s="5"/>
      <c r="H101" s="6"/>
      <c r="I101" s="6"/>
      <c r="J101" s="6"/>
      <c r="K101" s="6"/>
      <c r="L101"/>
      <c r="M101"/>
      <c r="N101" s="6"/>
      <c r="O101" s="6"/>
      <c r="P101" s="6"/>
      <c r="Q101" s="6"/>
      <c r="R101" s="5"/>
      <c r="S101" s="7"/>
      <c r="T101" s="6"/>
      <c r="U101" s="6"/>
    </row>
    <row r="102" spans="1:21">
      <c r="A102" s="5"/>
      <c r="B102" s="5"/>
      <c r="C102" s="5"/>
      <c r="D102" s="5"/>
      <c r="E102" s="5"/>
      <c r="F102" s="5"/>
      <c r="G102" s="5"/>
      <c r="H102" s="6"/>
      <c r="I102" s="6"/>
      <c r="J102" s="6"/>
      <c r="K102" s="6"/>
      <c r="L102"/>
      <c r="M102"/>
      <c r="N102" s="6"/>
      <c r="O102" s="6"/>
      <c r="P102" s="6"/>
      <c r="Q102" s="6"/>
      <c r="R102" s="5"/>
      <c r="S102" s="7"/>
      <c r="T102" s="6"/>
      <c r="U102" s="6"/>
    </row>
    <row r="103" spans="1:21">
      <c r="A103" s="5"/>
      <c r="B103" s="5"/>
      <c r="C103" s="5"/>
      <c r="D103" s="5"/>
      <c r="E103" s="5"/>
      <c r="F103" s="5"/>
      <c r="G103" s="5"/>
      <c r="H103" s="6"/>
      <c r="I103" s="6"/>
      <c r="J103" s="6"/>
      <c r="K103" s="6"/>
      <c r="L103"/>
      <c r="M103"/>
      <c r="N103" s="6"/>
      <c r="O103" s="6"/>
      <c r="P103" s="6"/>
      <c r="Q103" s="6"/>
      <c r="R103" s="5"/>
      <c r="S103" s="6"/>
      <c r="T103" s="6"/>
      <c r="U103" s="6"/>
    </row>
    <row r="104" spans="1:21">
      <c r="A104" s="5"/>
      <c r="B104" s="5"/>
      <c r="C104" s="5"/>
      <c r="D104" s="5"/>
      <c r="E104" s="5"/>
      <c r="F104" s="5"/>
      <c r="G104" s="5"/>
      <c r="H104" s="6"/>
      <c r="I104" s="6"/>
      <c r="J104" s="6"/>
      <c r="K104" s="6"/>
      <c r="L104"/>
      <c r="M104"/>
      <c r="N104" s="6"/>
      <c r="O104" s="6"/>
      <c r="P104" s="6"/>
      <c r="Q104" s="6"/>
      <c r="R104" s="5"/>
      <c r="S104" s="6"/>
      <c r="T104" s="6"/>
      <c r="U104" s="6"/>
    </row>
    <row r="105" spans="1:21">
      <c r="A105" s="5"/>
      <c r="B105" s="5"/>
      <c r="C105" s="5"/>
      <c r="D105" s="5"/>
      <c r="E105" s="5"/>
      <c r="F105" s="5"/>
      <c r="G105" s="5"/>
      <c r="H105" s="6"/>
      <c r="I105" s="6"/>
      <c r="J105" s="6"/>
      <c r="K105" s="6"/>
      <c r="L105"/>
      <c r="M105"/>
      <c r="N105" s="6"/>
      <c r="O105" s="6"/>
      <c r="P105" s="6"/>
      <c r="Q105" s="6"/>
      <c r="R105" s="5"/>
      <c r="S105" s="6"/>
      <c r="T105" s="6"/>
      <c r="U105" s="6"/>
    </row>
    <row r="106" spans="1:21">
      <c r="A106" s="5"/>
      <c r="B106" s="5"/>
      <c r="C106" s="5"/>
      <c r="D106" s="5"/>
      <c r="E106" s="5"/>
      <c r="F106" s="5"/>
      <c r="G106" s="5"/>
      <c r="H106" s="6"/>
      <c r="I106" s="6"/>
      <c r="J106" s="6"/>
      <c r="K106" s="6"/>
      <c r="L106"/>
      <c r="M106"/>
      <c r="N106" s="6"/>
      <c r="O106" s="6"/>
      <c r="P106" s="6"/>
      <c r="Q106" s="6"/>
      <c r="R106" s="5"/>
      <c r="S106" s="6"/>
      <c r="T106" s="6"/>
      <c r="U106" s="6"/>
    </row>
    <row r="107" spans="1:21">
      <c r="A107" s="5"/>
      <c r="B107" s="5"/>
      <c r="C107" s="5"/>
      <c r="D107" s="5"/>
      <c r="E107" s="5"/>
      <c r="F107" s="5"/>
      <c r="G107" s="5"/>
      <c r="H107" s="6"/>
      <c r="I107" s="6"/>
      <c r="J107" s="6"/>
      <c r="K107" s="6"/>
      <c r="L107"/>
      <c r="M107"/>
      <c r="N107" s="6"/>
      <c r="O107" s="6"/>
      <c r="P107" s="6"/>
      <c r="Q107" s="6"/>
      <c r="R107" s="5"/>
      <c r="S107" s="6"/>
      <c r="T107" s="6"/>
      <c r="U107" s="6"/>
    </row>
    <row r="108" spans="1:21">
      <c r="A108" s="5"/>
      <c r="B108" s="5"/>
      <c r="C108" s="5"/>
      <c r="D108" s="5"/>
      <c r="E108" s="5"/>
      <c r="F108" s="5"/>
      <c r="G108" s="5"/>
      <c r="H108" s="6"/>
      <c r="I108" s="6"/>
      <c r="J108" s="6"/>
      <c r="K108" s="6"/>
      <c r="L108"/>
      <c r="M108"/>
      <c r="N108" s="6"/>
      <c r="O108" s="6"/>
      <c r="P108" s="6"/>
      <c r="Q108" s="6"/>
      <c r="R108" s="5"/>
      <c r="S108" s="6"/>
      <c r="T108" s="6"/>
      <c r="U108" s="6"/>
    </row>
    <row r="109" spans="1:21">
      <c r="A109" s="5"/>
      <c r="B109" s="5"/>
      <c r="C109" s="5"/>
      <c r="D109" s="5"/>
      <c r="E109" s="5"/>
      <c r="F109" s="5"/>
      <c r="G109" s="5"/>
      <c r="H109" s="6"/>
      <c r="I109" s="6"/>
      <c r="J109" s="6"/>
      <c r="K109" s="6"/>
      <c r="L109"/>
      <c r="M109"/>
      <c r="N109" s="6"/>
      <c r="O109" s="6"/>
      <c r="P109" s="6"/>
      <c r="Q109" s="6"/>
      <c r="R109" s="5"/>
      <c r="S109" s="6"/>
      <c r="T109" s="6"/>
      <c r="U109" s="6"/>
    </row>
    <row r="110" spans="1:21">
      <c r="A110" s="5"/>
      <c r="B110" s="5"/>
      <c r="C110" s="5"/>
      <c r="D110" s="5"/>
      <c r="E110" s="5"/>
      <c r="F110" s="5"/>
      <c r="G110" s="5"/>
      <c r="H110" s="6"/>
      <c r="I110" s="6"/>
      <c r="J110" s="6"/>
      <c r="K110" s="6"/>
      <c r="L110"/>
      <c r="M110"/>
      <c r="N110" s="6"/>
      <c r="O110" s="6"/>
      <c r="P110" s="6"/>
      <c r="Q110" s="6"/>
      <c r="R110" s="5"/>
      <c r="S110" s="6"/>
      <c r="T110" s="6"/>
      <c r="U110" s="6"/>
    </row>
    <row r="111" spans="1:21">
      <c r="A111" s="5"/>
      <c r="B111" s="5"/>
      <c r="C111" s="5"/>
      <c r="D111" s="5"/>
      <c r="E111" s="5"/>
      <c r="F111" s="5"/>
      <c r="G111" s="5"/>
      <c r="H111" s="6"/>
      <c r="I111" s="6"/>
      <c r="J111" s="6"/>
      <c r="K111" s="6"/>
      <c r="L111"/>
      <c r="M111"/>
      <c r="N111" s="6"/>
      <c r="O111" s="6"/>
      <c r="P111" s="6"/>
      <c r="Q111" s="6"/>
      <c r="R111" s="5"/>
      <c r="S111" s="6"/>
      <c r="T111" s="6"/>
      <c r="U111" s="6"/>
    </row>
    <row r="112" spans="1:21">
      <c r="A112" s="5"/>
      <c r="B112" s="5"/>
      <c r="C112" s="5"/>
      <c r="D112" s="5"/>
      <c r="E112" s="5"/>
      <c r="F112" s="5"/>
      <c r="G112" s="5"/>
      <c r="H112" s="6"/>
      <c r="I112" s="6"/>
      <c r="J112" s="6"/>
      <c r="K112" s="6"/>
      <c r="L112"/>
      <c r="M112"/>
      <c r="N112" s="6"/>
      <c r="O112" s="6"/>
      <c r="P112" s="6"/>
      <c r="Q112" s="6"/>
      <c r="R112" s="5"/>
      <c r="S112" s="6"/>
      <c r="T112" s="6"/>
      <c r="U112" s="6"/>
    </row>
    <row r="113" spans="1:21">
      <c r="A113" s="5"/>
      <c r="B113" s="5"/>
      <c r="C113" s="5"/>
      <c r="D113" s="5"/>
      <c r="E113" s="5"/>
      <c r="F113" s="5"/>
      <c r="G113" s="5"/>
      <c r="H113" s="6"/>
      <c r="I113" s="6"/>
      <c r="J113" s="6"/>
      <c r="K113" s="6"/>
      <c r="L113"/>
      <c r="M113"/>
      <c r="N113" s="6"/>
      <c r="O113" s="6"/>
      <c r="P113" s="6"/>
      <c r="Q113" s="6"/>
      <c r="R113" s="5"/>
      <c r="S113" s="6"/>
      <c r="T113" s="6"/>
      <c r="U113" s="6"/>
    </row>
    <row r="114" spans="1:21">
      <c r="A114" s="5"/>
      <c r="B114" s="5"/>
      <c r="C114" s="5"/>
      <c r="D114" s="5"/>
      <c r="E114" s="5"/>
      <c r="F114" s="5"/>
      <c r="G114" s="5"/>
      <c r="H114" s="6"/>
      <c r="I114" s="6"/>
      <c r="J114" s="6"/>
      <c r="K114" s="6"/>
      <c r="L114"/>
      <c r="M114"/>
      <c r="N114" s="6"/>
      <c r="O114" s="6"/>
      <c r="P114" s="6"/>
      <c r="Q114" s="6"/>
      <c r="R114" s="5"/>
      <c r="S114" s="6"/>
      <c r="T114" s="6"/>
      <c r="U114" s="6"/>
    </row>
    <row r="115" spans="1:21">
      <c r="A115" s="5"/>
      <c r="B115" s="5"/>
      <c r="C115" s="5"/>
      <c r="D115" s="5"/>
      <c r="E115" s="5"/>
      <c r="F115" s="5"/>
      <c r="G115" s="5"/>
      <c r="H115" s="6"/>
      <c r="I115" s="6"/>
      <c r="J115" s="6"/>
      <c r="K115" s="6"/>
      <c r="L115"/>
      <c r="M115"/>
      <c r="N115" s="6"/>
      <c r="O115" s="6"/>
      <c r="P115" s="6"/>
      <c r="Q115" s="6"/>
      <c r="R115" s="5"/>
      <c r="S115" s="6"/>
      <c r="T115" s="6"/>
      <c r="U115" s="6"/>
    </row>
    <row r="116" spans="1:21">
      <c r="A116" s="5"/>
      <c r="B116" s="5"/>
      <c r="C116" s="5"/>
      <c r="D116" s="5"/>
      <c r="E116" s="5"/>
      <c r="F116" s="5"/>
      <c r="G116" s="5"/>
      <c r="H116" s="6"/>
      <c r="I116" s="6"/>
      <c r="J116" s="6"/>
      <c r="K116" s="6"/>
      <c r="L116"/>
      <c r="M116"/>
      <c r="N116" s="6"/>
      <c r="O116" s="6"/>
      <c r="P116" s="6"/>
      <c r="Q116" s="6"/>
      <c r="R116" s="5"/>
      <c r="S116" s="6"/>
      <c r="T116" s="6"/>
      <c r="U116" s="6"/>
    </row>
    <row r="117" spans="1:21">
      <c r="A117" s="5"/>
      <c r="B117" s="5"/>
      <c r="C117" s="5"/>
      <c r="D117" s="5"/>
      <c r="E117" s="5"/>
      <c r="F117" s="5"/>
      <c r="G117" s="5"/>
      <c r="H117" s="6"/>
      <c r="I117" s="6"/>
      <c r="J117" s="6"/>
      <c r="K117" s="6"/>
      <c r="L117"/>
      <c r="M117"/>
      <c r="N117" s="6"/>
      <c r="O117" s="6"/>
      <c r="P117" s="6"/>
      <c r="Q117" s="6"/>
      <c r="R117" s="5"/>
      <c r="S117" s="6"/>
      <c r="T117" s="6"/>
      <c r="U117" s="6"/>
    </row>
    <row r="118" spans="1:21">
      <c r="A118" s="5"/>
      <c r="B118" s="5"/>
      <c r="C118" s="5"/>
      <c r="D118" s="5"/>
      <c r="E118" s="5"/>
      <c r="F118" s="5"/>
      <c r="G118" s="5"/>
      <c r="H118" s="6"/>
      <c r="I118" s="6"/>
      <c r="J118" s="6"/>
      <c r="K118" s="6"/>
      <c r="L118"/>
      <c r="M118"/>
      <c r="N118" s="6"/>
      <c r="O118" s="6"/>
      <c r="P118" s="6"/>
      <c r="Q118" s="6"/>
      <c r="R118" s="5"/>
      <c r="S118" s="6"/>
      <c r="T118" s="6"/>
      <c r="U118" s="6"/>
    </row>
    <row r="119" spans="1:21">
      <c r="A119" s="5"/>
      <c r="B119" s="5"/>
      <c r="C119" s="5"/>
      <c r="D119" s="5"/>
      <c r="E119" s="5"/>
      <c r="F119" s="5"/>
      <c r="G119" s="5"/>
      <c r="H119" s="6"/>
      <c r="I119" s="6"/>
      <c r="J119" s="6"/>
      <c r="K119" s="6"/>
      <c r="L119"/>
      <c r="M119"/>
      <c r="N119" s="6"/>
      <c r="O119" s="6"/>
      <c r="P119" s="6"/>
      <c r="Q119" s="6"/>
      <c r="R119" s="5"/>
      <c r="S119" s="6"/>
      <c r="T119" s="6"/>
      <c r="U119" s="6"/>
    </row>
    <row r="120" spans="1:21">
      <c r="A120" s="5"/>
      <c r="B120" s="5"/>
      <c r="C120" s="5"/>
      <c r="D120" s="5"/>
      <c r="E120" s="5"/>
      <c r="F120" s="5"/>
      <c r="G120" s="5"/>
      <c r="H120" s="6"/>
      <c r="I120" s="6"/>
      <c r="J120" s="6"/>
      <c r="K120" s="6"/>
      <c r="L120"/>
      <c r="M120"/>
      <c r="N120" s="6"/>
      <c r="O120" s="6"/>
      <c r="P120" s="6"/>
      <c r="Q120" s="6"/>
      <c r="R120" s="5"/>
      <c r="S120" s="6"/>
      <c r="T120" s="6"/>
      <c r="U120" s="6"/>
    </row>
    <row r="121" spans="1:21">
      <c r="A121" s="5"/>
      <c r="B121" s="5"/>
      <c r="C121" s="5"/>
      <c r="D121" s="5"/>
      <c r="E121" s="5"/>
      <c r="F121" s="5"/>
      <c r="G121" s="5"/>
      <c r="H121" s="6"/>
      <c r="I121" s="6"/>
      <c r="J121" s="6"/>
      <c r="K121" s="6"/>
      <c r="L121"/>
      <c r="M121"/>
      <c r="N121" s="6"/>
      <c r="O121" s="6"/>
      <c r="P121" s="6"/>
      <c r="Q121" s="6"/>
      <c r="R121" s="5"/>
      <c r="S121" s="6"/>
      <c r="T121" s="6"/>
      <c r="U121" s="6"/>
    </row>
    <row r="122" spans="1:21">
      <c r="A122" s="5"/>
      <c r="B122" s="5"/>
      <c r="C122" s="5"/>
      <c r="D122" s="5"/>
      <c r="E122" s="5"/>
      <c r="F122" s="5"/>
      <c r="G122" s="5"/>
      <c r="H122" s="6"/>
      <c r="I122" s="6"/>
      <c r="J122" s="6"/>
      <c r="K122" s="6"/>
      <c r="L122"/>
      <c r="M122"/>
      <c r="N122" s="6"/>
      <c r="O122" s="6"/>
      <c r="P122" s="6"/>
      <c r="Q122" s="6"/>
      <c r="R122" s="5"/>
      <c r="S122" s="6"/>
      <c r="T122" s="6"/>
      <c r="U122" s="6"/>
    </row>
    <row r="123" spans="1:21">
      <c r="A123" s="5"/>
      <c r="B123" s="5"/>
      <c r="C123" s="5"/>
      <c r="D123" s="5"/>
      <c r="E123" s="5"/>
      <c r="F123" s="5"/>
      <c r="G123" s="5"/>
      <c r="H123" s="6"/>
      <c r="I123" s="6"/>
      <c r="J123" s="6"/>
      <c r="K123" s="6"/>
      <c r="L123"/>
      <c r="M123"/>
      <c r="N123" s="6"/>
      <c r="O123" s="6"/>
      <c r="P123" s="6"/>
      <c r="Q123" s="6"/>
      <c r="R123" s="5"/>
      <c r="S123" s="6"/>
      <c r="T123" s="6"/>
      <c r="U123" s="6"/>
    </row>
    <row r="124" spans="1:21">
      <c r="A124" s="5"/>
      <c r="B124" s="5"/>
      <c r="C124" s="5"/>
      <c r="D124" s="5"/>
      <c r="E124" s="5"/>
      <c r="F124" s="5"/>
      <c r="G124" s="5"/>
      <c r="H124" s="6"/>
      <c r="I124" s="6"/>
      <c r="J124" s="6"/>
      <c r="K124" s="6"/>
      <c r="L124"/>
      <c r="M124"/>
      <c r="N124" s="6"/>
      <c r="O124" s="6"/>
      <c r="P124" s="6"/>
      <c r="Q124" s="6"/>
      <c r="R124" s="5"/>
      <c r="S124" s="6"/>
      <c r="T124" s="6"/>
      <c r="U124" s="6"/>
    </row>
    <row r="125" spans="1:21">
      <c r="A125" s="5"/>
      <c r="B125" s="5"/>
      <c r="C125" s="5"/>
      <c r="D125" s="5"/>
      <c r="E125" s="5"/>
      <c r="F125" s="5"/>
      <c r="G125" s="5"/>
      <c r="H125" s="6"/>
      <c r="I125" s="6"/>
      <c r="J125" s="6"/>
      <c r="K125" s="6"/>
      <c r="L125"/>
      <c r="M125"/>
      <c r="N125" s="6"/>
      <c r="O125" s="6"/>
      <c r="P125" s="6"/>
      <c r="Q125" s="6"/>
      <c r="R125" s="5"/>
      <c r="S125" s="6"/>
      <c r="T125" s="6"/>
      <c r="U125" s="6"/>
    </row>
    <row r="126" spans="1:21">
      <c r="A126" s="5"/>
      <c r="B126" s="5"/>
      <c r="C126" s="5"/>
      <c r="D126" s="5"/>
      <c r="E126" s="5"/>
      <c r="F126" s="5"/>
      <c r="G126" s="5"/>
      <c r="H126" s="6"/>
      <c r="I126" s="6"/>
      <c r="J126" s="6"/>
      <c r="K126" s="6"/>
      <c r="L126"/>
      <c r="M126"/>
      <c r="N126" s="6"/>
      <c r="O126" s="6"/>
      <c r="P126" s="6"/>
      <c r="Q126" s="6"/>
      <c r="R126" s="5"/>
      <c r="S126" s="6"/>
      <c r="T126" s="6"/>
      <c r="U126" s="6"/>
    </row>
    <row r="127" spans="1:21">
      <c r="A127" s="5"/>
      <c r="B127" s="5"/>
      <c r="C127" s="5"/>
      <c r="D127" s="5"/>
      <c r="E127" s="5"/>
      <c r="F127" s="5"/>
      <c r="G127" s="5"/>
      <c r="H127" s="6"/>
      <c r="I127" s="6"/>
      <c r="J127" s="6"/>
      <c r="K127" s="6"/>
      <c r="L127"/>
      <c r="M127"/>
      <c r="N127" s="6"/>
      <c r="O127" s="6"/>
      <c r="P127" s="6"/>
      <c r="Q127" s="6"/>
      <c r="R127" s="5"/>
      <c r="S127" s="6"/>
      <c r="T127" s="6"/>
      <c r="U127" s="6"/>
    </row>
    <row r="128" spans="1:21">
      <c r="A128" s="5"/>
      <c r="B128" s="5"/>
      <c r="C128" s="5"/>
      <c r="D128" s="5"/>
      <c r="E128" s="5"/>
      <c r="F128" s="5"/>
      <c r="G128" s="5"/>
      <c r="H128" s="6"/>
      <c r="I128" s="6"/>
      <c r="J128" s="6"/>
      <c r="K128" s="6"/>
      <c r="L128"/>
      <c r="M128"/>
      <c r="N128" s="6"/>
      <c r="O128" s="6"/>
      <c r="P128" s="6"/>
      <c r="Q128" s="6"/>
      <c r="R128" s="5"/>
      <c r="S128" s="6"/>
      <c r="T128" s="6"/>
      <c r="U128" s="6"/>
    </row>
    <row r="129" spans="1:21">
      <c r="A129" s="5"/>
      <c r="B129" s="5"/>
      <c r="C129" s="5"/>
      <c r="D129" s="5"/>
      <c r="E129" s="5"/>
      <c r="F129" s="5"/>
      <c r="G129" s="5"/>
      <c r="H129" s="6"/>
      <c r="I129" s="6"/>
      <c r="J129" s="6"/>
      <c r="K129" s="6"/>
      <c r="L129"/>
      <c r="M129"/>
      <c r="N129" s="6"/>
      <c r="O129" s="6"/>
      <c r="P129" s="6"/>
      <c r="Q129" s="6"/>
      <c r="R129" s="5"/>
      <c r="S129" s="6"/>
      <c r="T129" s="6"/>
      <c r="U129" s="6"/>
    </row>
    <row r="130" spans="1:21">
      <c r="A130" s="5"/>
      <c r="B130" s="5"/>
      <c r="C130" s="5"/>
      <c r="D130" s="5"/>
      <c r="E130" s="5"/>
      <c r="F130" s="5"/>
      <c r="G130" s="5"/>
      <c r="H130" s="6"/>
      <c r="I130" s="6"/>
      <c r="J130" s="6"/>
      <c r="K130" s="6"/>
      <c r="L130"/>
      <c r="M130"/>
      <c r="N130" s="6"/>
      <c r="O130" s="6"/>
      <c r="P130" s="6"/>
      <c r="Q130" s="6"/>
      <c r="R130" s="5"/>
      <c r="S130" s="6"/>
      <c r="T130" s="6"/>
      <c r="U130" s="6"/>
    </row>
    <row r="131" spans="1:21">
      <c r="A131" s="5"/>
      <c r="B131" s="5"/>
      <c r="C131" s="5"/>
      <c r="D131" s="5"/>
      <c r="E131" s="5"/>
      <c r="F131" s="5"/>
      <c r="G131" s="5"/>
      <c r="H131" s="6"/>
      <c r="I131" s="6"/>
      <c r="J131" s="6"/>
      <c r="K131" s="6"/>
      <c r="L131"/>
      <c r="M131"/>
      <c r="N131" s="6"/>
      <c r="O131" s="6"/>
      <c r="P131" s="6"/>
      <c r="Q131" s="6"/>
      <c r="R131" s="5"/>
      <c r="S131" s="6"/>
      <c r="T131" s="6"/>
      <c r="U131" s="6"/>
    </row>
    <row r="132" spans="1:21">
      <c r="A132" s="5"/>
      <c r="B132" s="5"/>
      <c r="C132" s="5"/>
      <c r="D132" s="5"/>
      <c r="E132" s="5"/>
      <c r="F132" s="5"/>
      <c r="G132" s="5"/>
      <c r="H132" s="6"/>
      <c r="I132" s="6"/>
      <c r="J132" s="6"/>
      <c r="K132" s="6"/>
      <c r="L132"/>
      <c r="M132"/>
      <c r="N132" s="6"/>
      <c r="O132" s="6"/>
      <c r="P132" s="6"/>
      <c r="Q132" s="6"/>
      <c r="R132" s="5"/>
      <c r="S132" s="6"/>
      <c r="T132" s="6"/>
      <c r="U132" s="6"/>
    </row>
    <row r="133" spans="1:21">
      <c r="A133" s="5"/>
      <c r="B133" s="5"/>
      <c r="C133" s="5"/>
      <c r="D133" s="5"/>
      <c r="E133" s="5"/>
      <c r="F133" s="5"/>
      <c r="G133" s="5"/>
      <c r="H133" s="6"/>
      <c r="I133" s="6"/>
      <c r="J133" s="6"/>
      <c r="K133" s="6"/>
      <c r="L133"/>
      <c r="M133"/>
      <c r="N133" s="6"/>
      <c r="O133" s="6"/>
      <c r="P133" s="6"/>
      <c r="Q133" s="6"/>
      <c r="R133" s="5"/>
      <c r="S133" s="6"/>
      <c r="T133" s="6"/>
      <c r="U133" s="6"/>
    </row>
    <row r="134" spans="1:21">
      <c r="A134" s="5"/>
      <c r="B134" s="5"/>
      <c r="C134" s="5"/>
      <c r="D134" s="5"/>
      <c r="E134" s="5"/>
      <c r="F134" s="5"/>
      <c r="G134" s="5"/>
      <c r="H134" s="6"/>
      <c r="I134" s="6"/>
      <c r="J134" s="6"/>
      <c r="K134" s="6"/>
      <c r="L134"/>
      <c r="M134"/>
      <c r="N134" s="6"/>
      <c r="O134" s="6"/>
      <c r="P134" s="6"/>
      <c r="Q134" s="6"/>
      <c r="R134" s="5"/>
      <c r="S134" s="6"/>
      <c r="T134" s="6"/>
      <c r="U134" s="6"/>
    </row>
    <row r="135" spans="1:21">
      <c r="A135" s="5"/>
      <c r="B135" s="5"/>
      <c r="C135" s="5"/>
      <c r="D135" s="5"/>
      <c r="E135" s="5"/>
      <c r="F135" s="5"/>
      <c r="G135" s="5"/>
      <c r="H135" s="6"/>
      <c r="I135" s="6"/>
      <c r="J135" s="6"/>
      <c r="K135" s="6"/>
      <c r="L135"/>
      <c r="M135"/>
      <c r="N135" s="6"/>
      <c r="O135" s="6"/>
      <c r="P135" s="6"/>
      <c r="Q135" s="6"/>
      <c r="R135" s="5"/>
      <c r="S135" s="6"/>
      <c r="T135" s="6"/>
      <c r="U135" s="6"/>
    </row>
    <row r="136" spans="1:21">
      <c r="A136" s="5"/>
      <c r="B136" s="5"/>
      <c r="C136" s="5"/>
      <c r="D136" s="5"/>
      <c r="E136" s="5"/>
      <c r="F136" s="5"/>
      <c r="G136" s="5"/>
      <c r="H136" s="6"/>
      <c r="I136" s="6"/>
      <c r="J136" s="6"/>
      <c r="K136" s="6"/>
      <c r="L136"/>
      <c r="M136"/>
      <c r="N136" s="6"/>
      <c r="O136" s="6"/>
      <c r="P136" s="6"/>
      <c r="Q136" s="6"/>
      <c r="R136" s="5"/>
      <c r="S136" s="6"/>
      <c r="T136" s="6"/>
      <c r="U136" s="6"/>
    </row>
    <row r="137" spans="1:21">
      <c r="B137" s="5"/>
      <c r="L137"/>
      <c r="M137"/>
    </row>
    <row r="138" spans="1:21">
      <c r="B138" s="5"/>
      <c r="L138"/>
      <c r="M138"/>
    </row>
    <row r="139" spans="1:21">
      <c r="L139"/>
      <c r="M139"/>
    </row>
    <row r="140" spans="1:21">
      <c r="L140"/>
      <c r="M140"/>
    </row>
    <row r="141" spans="1:21">
      <c r="L141"/>
      <c r="M141"/>
    </row>
    <row r="142" spans="1:21">
      <c r="L142"/>
      <c r="M142"/>
    </row>
    <row r="143" spans="1:21">
      <c r="L143"/>
      <c r="M143"/>
    </row>
    <row r="144" spans="1:21">
      <c r="L144"/>
      <c r="M144"/>
    </row>
    <row r="145" spans="12:13">
      <c r="L145"/>
      <c r="M145"/>
    </row>
    <row r="146" spans="12:13">
      <c r="L146"/>
      <c r="M146"/>
    </row>
    <row r="147" spans="12:13">
      <c r="L147"/>
      <c r="M147"/>
    </row>
    <row r="148" spans="12:13">
      <c r="L148"/>
      <c r="M148"/>
    </row>
    <row r="149" spans="12:13">
      <c r="L149"/>
      <c r="M149"/>
    </row>
    <row r="150" spans="12:13">
      <c r="L150"/>
      <c r="M150"/>
    </row>
    <row r="151" spans="12:13">
      <c r="L151"/>
      <c r="M151"/>
    </row>
    <row r="152" spans="12:13">
      <c r="L152"/>
      <c r="M152"/>
    </row>
    <row r="153" spans="12:13">
      <c r="L153"/>
      <c r="M153"/>
    </row>
    <row r="154" spans="12:13">
      <c r="L154"/>
      <c r="M154"/>
    </row>
    <row r="155" spans="12:13">
      <c r="L155"/>
      <c r="M155"/>
    </row>
    <row r="156" spans="12:13">
      <c r="L156"/>
      <c r="M156"/>
    </row>
    <row r="157" spans="12:13">
      <c r="L157"/>
      <c r="M157"/>
    </row>
    <row r="158" spans="12:13">
      <c r="L158"/>
      <c r="M158"/>
    </row>
    <row r="159" spans="12:13">
      <c r="L159"/>
      <c r="M159"/>
    </row>
    <row r="160" spans="12:13">
      <c r="L160"/>
      <c r="M160"/>
    </row>
    <row r="161" spans="12:13">
      <c r="L161"/>
      <c r="M161"/>
    </row>
    <row r="162" spans="12:13">
      <c r="L162"/>
      <c r="M162"/>
    </row>
    <row r="163" spans="12:13">
      <c r="L163"/>
      <c r="M163"/>
    </row>
    <row r="164" spans="12:13">
      <c r="L164"/>
      <c r="M164"/>
    </row>
    <row r="165" spans="12:13">
      <c r="L165"/>
      <c r="M165"/>
    </row>
    <row r="166" spans="12:13">
      <c r="L166"/>
      <c r="M166"/>
    </row>
    <row r="167" spans="12:13">
      <c r="L167"/>
      <c r="M167"/>
    </row>
    <row r="168" spans="12:13">
      <c r="L168"/>
      <c r="M168"/>
    </row>
    <row r="169" spans="12:13">
      <c r="L169"/>
      <c r="M169"/>
    </row>
    <row r="170" spans="12:13">
      <c r="L170"/>
      <c r="M170"/>
    </row>
    <row r="171" spans="12:13">
      <c r="L171"/>
      <c r="M171"/>
    </row>
    <row r="172" spans="12:13">
      <c r="L172"/>
      <c r="M172"/>
    </row>
    <row r="173" spans="12:13">
      <c r="L173"/>
      <c r="M173"/>
    </row>
    <row r="174" spans="12:13">
      <c r="L174"/>
      <c r="M174"/>
    </row>
    <row r="175" spans="12:13">
      <c r="L175"/>
      <c r="M175"/>
    </row>
    <row r="176" spans="12:13">
      <c r="L176"/>
      <c r="M176"/>
    </row>
    <row r="177" spans="12:13">
      <c r="L177"/>
      <c r="M177"/>
    </row>
    <row r="178" spans="12:13">
      <c r="L178"/>
      <c r="M178"/>
    </row>
    <row r="179" spans="12:13">
      <c r="L179"/>
      <c r="M179"/>
    </row>
    <row r="180" spans="12:13">
      <c r="L180"/>
      <c r="M180"/>
    </row>
    <row r="181" spans="12:13">
      <c r="L181"/>
      <c r="M181"/>
    </row>
    <row r="182" spans="12:13">
      <c r="L182"/>
      <c r="M182"/>
    </row>
    <row r="183" spans="12:13">
      <c r="L183"/>
      <c r="M183"/>
    </row>
    <row r="184" spans="12:13">
      <c r="L184"/>
      <c r="M184"/>
    </row>
    <row r="185" spans="12:13">
      <c r="L185"/>
      <c r="M185"/>
    </row>
    <row r="186" spans="12:13">
      <c r="L186"/>
      <c r="M186"/>
    </row>
    <row r="187" spans="12:13">
      <c r="L187"/>
      <c r="M187"/>
    </row>
    <row r="188" spans="12:13">
      <c r="L188"/>
      <c r="M188"/>
    </row>
    <row r="189" spans="12:13">
      <c r="L189"/>
      <c r="M189"/>
    </row>
    <row r="190" spans="12:13">
      <c r="L190"/>
      <c r="M190"/>
    </row>
    <row r="191" spans="12:13">
      <c r="L191"/>
      <c r="M191"/>
    </row>
    <row r="192" spans="12:13">
      <c r="L192"/>
      <c r="M192"/>
    </row>
    <row r="193" spans="12:13">
      <c r="L193"/>
      <c r="M193"/>
    </row>
    <row r="194" spans="12:13">
      <c r="L194"/>
      <c r="M194"/>
    </row>
    <row r="195" spans="12:13">
      <c r="L195"/>
      <c r="M195"/>
    </row>
    <row r="196" spans="12:13">
      <c r="L196"/>
      <c r="M196"/>
    </row>
    <row r="197" spans="12:13">
      <c r="L197"/>
      <c r="M197"/>
    </row>
    <row r="198" spans="12:13">
      <c r="L198"/>
      <c r="M198"/>
    </row>
    <row r="199" spans="12:13">
      <c r="L199"/>
      <c r="M199"/>
    </row>
    <row r="200" spans="12:13">
      <c r="L200"/>
      <c r="M200"/>
    </row>
    <row r="201" spans="12:13">
      <c r="L201"/>
      <c r="M201"/>
    </row>
    <row r="202" spans="12:13">
      <c r="L202"/>
      <c r="M202"/>
    </row>
    <row r="203" spans="12:13">
      <c r="L203"/>
      <c r="M203"/>
    </row>
    <row r="204" spans="12:13">
      <c r="L204"/>
      <c r="M204"/>
    </row>
    <row r="205" spans="12:13">
      <c r="L205"/>
      <c r="M205"/>
    </row>
    <row r="206" spans="12:13">
      <c r="L206"/>
      <c r="M206"/>
    </row>
    <row r="207" spans="12:13">
      <c r="L207"/>
      <c r="M207"/>
    </row>
    <row r="208" spans="12:13">
      <c r="L208"/>
      <c r="M208"/>
    </row>
    <row r="209" spans="12:13">
      <c r="L209"/>
      <c r="M209"/>
    </row>
    <row r="210" spans="12:13">
      <c r="L210"/>
      <c r="M210"/>
    </row>
    <row r="211" spans="12:13">
      <c r="L211"/>
      <c r="M211"/>
    </row>
    <row r="212" spans="12:13">
      <c r="L212"/>
      <c r="M212"/>
    </row>
    <row r="213" spans="12:13">
      <c r="L213"/>
      <c r="M213"/>
    </row>
    <row r="214" spans="12:13">
      <c r="L214"/>
      <c r="M214"/>
    </row>
    <row r="215" spans="12:13">
      <c r="L215"/>
      <c r="M215"/>
    </row>
    <row r="216" spans="12:13">
      <c r="L216"/>
      <c r="M216"/>
    </row>
    <row r="217" spans="12:13">
      <c r="L217"/>
      <c r="M217"/>
    </row>
    <row r="218" spans="12:13">
      <c r="L218"/>
      <c r="M218"/>
    </row>
    <row r="219" spans="12:13">
      <c r="L219"/>
      <c r="M219"/>
    </row>
    <row r="220" spans="12:13">
      <c r="L220"/>
      <c r="M220"/>
    </row>
    <row r="221" spans="12:13">
      <c r="L221"/>
      <c r="M221"/>
    </row>
    <row r="222" spans="12:13">
      <c r="L222"/>
      <c r="M222"/>
    </row>
    <row r="223" spans="12:13">
      <c r="L223"/>
      <c r="M223"/>
    </row>
    <row r="224" spans="12:13">
      <c r="L224"/>
      <c r="M224"/>
    </row>
    <row r="225" spans="12:13">
      <c r="L225"/>
      <c r="M225"/>
    </row>
    <row r="226" spans="12:13">
      <c r="L226"/>
      <c r="M226"/>
    </row>
    <row r="227" spans="12:13">
      <c r="L227"/>
      <c r="M227"/>
    </row>
    <row r="228" spans="12:13">
      <c r="L228"/>
      <c r="M228"/>
    </row>
    <row r="229" spans="12:13">
      <c r="L229"/>
      <c r="M229"/>
    </row>
    <row r="230" spans="12:13">
      <c r="L230"/>
      <c r="M230"/>
    </row>
    <row r="231" spans="12:13">
      <c r="L231"/>
      <c r="M231"/>
    </row>
    <row r="232" spans="12:13">
      <c r="L232"/>
      <c r="M232"/>
    </row>
    <row r="233" spans="12:13">
      <c r="L233"/>
      <c r="M233"/>
    </row>
    <row r="234" spans="12:13">
      <c r="L234"/>
      <c r="M234"/>
    </row>
    <row r="235" spans="12:13">
      <c r="L235"/>
      <c r="M235"/>
    </row>
    <row r="236" spans="12:13">
      <c r="L236"/>
      <c r="M236"/>
    </row>
    <row r="237" spans="12:13">
      <c r="L237"/>
      <c r="M237"/>
    </row>
    <row r="238" spans="12:13">
      <c r="L238"/>
      <c r="M238"/>
    </row>
    <row r="239" spans="12:13">
      <c r="L239"/>
      <c r="M239"/>
    </row>
    <row r="240" spans="12:13">
      <c r="L240"/>
      <c r="M240"/>
    </row>
    <row r="241" spans="12:13">
      <c r="L241"/>
      <c r="M241"/>
    </row>
    <row r="242" spans="12:13">
      <c r="L242"/>
      <c r="M242"/>
    </row>
    <row r="243" spans="12:13">
      <c r="L243"/>
      <c r="M243"/>
    </row>
    <row r="244" spans="12:13">
      <c r="L244"/>
      <c r="M244"/>
    </row>
    <row r="245" spans="12:13">
      <c r="L245"/>
      <c r="M245"/>
    </row>
    <row r="246" spans="12:13">
      <c r="L246"/>
      <c r="M246"/>
    </row>
    <row r="247" spans="12:13">
      <c r="L247"/>
      <c r="M247"/>
    </row>
    <row r="248" spans="12:13">
      <c r="L248"/>
      <c r="M248"/>
    </row>
    <row r="249" spans="12:13">
      <c r="L249"/>
      <c r="M249"/>
    </row>
    <row r="250" spans="12:13">
      <c r="L250"/>
      <c r="M250"/>
    </row>
    <row r="251" spans="12:13">
      <c r="L251"/>
      <c r="M251"/>
    </row>
    <row r="252" spans="12:13">
      <c r="L252"/>
      <c r="M252"/>
    </row>
    <row r="253" spans="12:13">
      <c r="L253"/>
      <c r="M253"/>
    </row>
    <row r="254" spans="12:13">
      <c r="L254"/>
      <c r="M254"/>
    </row>
    <row r="255" spans="12:13">
      <c r="L255"/>
      <c r="M255"/>
    </row>
    <row r="256" spans="12:13">
      <c r="L256"/>
      <c r="M256"/>
    </row>
    <row r="257" spans="12:13">
      <c r="L257"/>
      <c r="M257"/>
    </row>
    <row r="258" spans="12:13">
      <c r="L258"/>
      <c r="M258"/>
    </row>
    <row r="259" spans="12:13">
      <c r="L259"/>
      <c r="M259"/>
    </row>
    <row r="260" spans="12:13">
      <c r="L260"/>
      <c r="M260"/>
    </row>
    <row r="261" spans="12:13">
      <c r="L261"/>
      <c r="M261"/>
    </row>
    <row r="262" spans="12:13">
      <c r="L262"/>
      <c r="M262"/>
    </row>
    <row r="263" spans="12:13">
      <c r="L263"/>
      <c r="M263"/>
    </row>
    <row r="264" spans="12:13">
      <c r="L264"/>
      <c r="M264"/>
    </row>
    <row r="265" spans="12:13">
      <c r="L265"/>
      <c r="M265"/>
    </row>
    <row r="266" spans="12:13">
      <c r="L266"/>
      <c r="M266"/>
    </row>
    <row r="267" spans="12:13">
      <c r="L267"/>
      <c r="M267"/>
    </row>
    <row r="268" spans="12:13">
      <c r="L268"/>
      <c r="M268"/>
    </row>
    <row r="269" spans="12:13">
      <c r="L269"/>
      <c r="M269"/>
    </row>
    <row r="270" spans="12:13">
      <c r="L270"/>
      <c r="M270"/>
    </row>
    <row r="271" spans="12:13">
      <c r="L271"/>
      <c r="M271"/>
    </row>
    <row r="272" spans="12:13">
      <c r="L272"/>
      <c r="M272"/>
    </row>
    <row r="273" spans="12:13">
      <c r="L273"/>
      <c r="M273"/>
    </row>
    <row r="274" spans="12:13">
      <c r="L274"/>
      <c r="M274"/>
    </row>
    <row r="275" spans="12:13">
      <c r="L275"/>
      <c r="M275"/>
    </row>
    <row r="276" spans="12:13">
      <c r="L276"/>
      <c r="M276"/>
    </row>
    <row r="277" spans="12:13">
      <c r="L277"/>
      <c r="M277"/>
    </row>
    <row r="278" spans="12:13">
      <c r="L278"/>
      <c r="M278"/>
    </row>
    <row r="279" spans="12:13">
      <c r="L279"/>
      <c r="M279"/>
    </row>
    <row r="280" spans="12:13">
      <c r="L280"/>
      <c r="M280"/>
    </row>
    <row r="281" spans="12:13">
      <c r="L281"/>
      <c r="M281"/>
    </row>
    <row r="282" spans="12:13">
      <c r="L282"/>
      <c r="M282"/>
    </row>
    <row r="283" spans="12:13">
      <c r="L283"/>
      <c r="M283"/>
    </row>
    <row r="284" spans="12:13">
      <c r="L284"/>
      <c r="M284"/>
    </row>
    <row r="285" spans="12:13">
      <c r="L285"/>
      <c r="M285"/>
    </row>
    <row r="286" spans="12:13">
      <c r="L286"/>
      <c r="M286"/>
    </row>
    <row r="287" spans="12:13">
      <c r="L287"/>
      <c r="M287"/>
    </row>
    <row r="288" spans="12:13">
      <c r="L288"/>
      <c r="M288"/>
    </row>
    <row r="289" spans="12:13">
      <c r="L289"/>
      <c r="M289"/>
    </row>
    <row r="290" spans="12:13">
      <c r="L290"/>
      <c r="M290"/>
    </row>
    <row r="291" spans="12:13">
      <c r="L291"/>
      <c r="M291"/>
    </row>
    <row r="292" spans="12:13">
      <c r="L292"/>
      <c r="M292"/>
    </row>
    <row r="293" spans="12:13">
      <c r="L293"/>
      <c r="M293"/>
    </row>
    <row r="294" spans="12:13">
      <c r="L294"/>
      <c r="M294"/>
    </row>
    <row r="295" spans="12:13">
      <c r="L295"/>
      <c r="M295"/>
    </row>
    <row r="296" spans="12:13">
      <c r="L296"/>
      <c r="M296"/>
    </row>
    <row r="297" spans="12:13">
      <c r="L297"/>
      <c r="M297"/>
    </row>
    <row r="298" spans="12:13">
      <c r="L298"/>
      <c r="M298"/>
    </row>
    <row r="299" spans="12:13">
      <c r="L299"/>
      <c r="M299"/>
    </row>
    <row r="300" spans="12:13">
      <c r="L300"/>
      <c r="M300"/>
    </row>
    <row r="301" spans="12:13">
      <c r="L301"/>
      <c r="M301"/>
    </row>
    <row r="302" spans="12:13">
      <c r="L302"/>
      <c r="M302"/>
    </row>
    <row r="303" spans="12:13">
      <c r="L303"/>
      <c r="M303"/>
    </row>
    <row r="304" spans="12:13">
      <c r="L304"/>
      <c r="M304"/>
    </row>
    <row r="305" spans="12:13">
      <c r="L305"/>
      <c r="M305"/>
    </row>
    <row r="306" spans="12:13">
      <c r="L306"/>
      <c r="M306"/>
    </row>
    <row r="307" spans="12:13">
      <c r="L307"/>
      <c r="M307"/>
    </row>
    <row r="308" spans="12:13">
      <c r="L308"/>
      <c r="M308"/>
    </row>
    <row r="309" spans="12:13">
      <c r="L309"/>
      <c r="M309"/>
    </row>
    <row r="310" spans="12:13">
      <c r="L310"/>
      <c r="M310"/>
    </row>
    <row r="311" spans="12:13">
      <c r="L311"/>
      <c r="M311"/>
    </row>
    <row r="312" spans="12:13">
      <c r="L312"/>
      <c r="M312"/>
    </row>
    <row r="313" spans="12:13">
      <c r="L313"/>
      <c r="M313"/>
    </row>
    <row r="314" spans="12:13">
      <c r="L314"/>
      <c r="M314"/>
    </row>
    <row r="315" spans="12:13">
      <c r="L315"/>
      <c r="M315"/>
    </row>
    <row r="316" spans="12:13">
      <c r="L316"/>
      <c r="M316"/>
    </row>
    <row r="317" spans="12:13">
      <c r="L317"/>
      <c r="M317"/>
    </row>
    <row r="318" spans="12:13">
      <c r="L318"/>
      <c r="M318"/>
    </row>
    <row r="319" spans="12:13">
      <c r="L319"/>
      <c r="M319"/>
    </row>
    <row r="320" spans="12:13">
      <c r="L320"/>
      <c r="M320"/>
    </row>
    <row r="321" spans="12:13">
      <c r="L321"/>
      <c r="M321"/>
    </row>
    <row r="322" spans="12:13">
      <c r="L322"/>
      <c r="M322"/>
    </row>
    <row r="323" spans="12:13">
      <c r="L323"/>
      <c r="M323"/>
    </row>
    <row r="324" spans="12:13">
      <c r="L324"/>
      <c r="M324"/>
    </row>
    <row r="325" spans="12:13">
      <c r="L325"/>
      <c r="M325"/>
    </row>
    <row r="326" spans="12:13">
      <c r="L326"/>
      <c r="M326"/>
    </row>
    <row r="327" spans="12:13">
      <c r="L327"/>
      <c r="M327"/>
    </row>
    <row r="328" spans="12:13">
      <c r="L328"/>
      <c r="M328"/>
    </row>
    <row r="329" spans="12:13">
      <c r="L329"/>
      <c r="M329"/>
    </row>
    <row r="330" spans="12:13">
      <c r="L330"/>
      <c r="M330"/>
    </row>
    <row r="331" spans="12:13">
      <c r="L331"/>
      <c r="M331"/>
    </row>
    <row r="332" spans="12:13">
      <c r="L332"/>
      <c r="M332"/>
    </row>
    <row r="333" spans="12:13">
      <c r="L333"/>
      <c r="M333"/>
    </row>
    <row r="334" spans="12:13">
      <c r="L334"/>
      <c r="M334"/>
    </row>
    <row r="335" spans="12:13">
      <c r="L335"/>
      <c r="M335"/>
    </row>
    <row r="336" spans="12:13">
      <c r="L336"/>
      <c r="M336"/>
    </row>
    <row r="337" spans="12:13">
      <c r="L337"/>
      <c r="M337"/>
    </row>
    <row r="338" spans="12:13">
      <c r="L338"/>
      <c r="M338"/>
    </row>
    <row r="339" spans="12:13">
      <c r="L339"/>
      <c r="M339"/>
    </row>
    <row r="340" spans="12:13">
      <c r="L340"/>
      <c r="M340"/>
    </row>
    <row r="341" spans="12:13">
      <c r="L341"/>
      <c r="M341"/>
    </row>
    <row r="342" spans="12:13">
      <c r="L342"/>
      <c r="M342"/>
    </row>
    <row r="343" spans="12:13">
      <c r="L343"/>
      <c r="M343"/>
    </row>
    <row r="344" spans="12:13">
      <c r="L344"/>
      <c r="M344"/>
    </row>
    <row r="345" spans="12:13">
      <c r="L345"/>
      <c r="M345"/>
    </row>
    <row r="346" spans="12:13">
      <c r="L346"/>
      <c r="M346"/>
    </row>
    <row r="347" spans="12:13">
      <c r="L347"/>
      <c r="M347"/>
    </row>
    <row r="348" spans="12:13">
      <c r="L348"/>
      <c r="M348"/>
    </row>
    <row r="349" spans="12:13">
      <c r="L349"/>
      <c r="M349"/>
    </row>
    <row r="350" spans="12:13">
      <c r="L350"/>
      <c r="M350"/>
    </row>
    <row r="351" spans="12:13">
      <c r="L351"/>
      <c r="M351"/>
    </row>
    <row r="352" spans="12:13">
      <c r="L352"/>
      <c r="M352"/>
    </row>
    <row r="353" spans="12:13">
      <c r="L353"/>
      <c r="M353"/>
    </row>
    <row r="354" spans="12:13">
      <c r="L354"/>
      <c r="M354"/>
    </row>
    <row r="355" spans="12:13">
      <c r="L355"/>
      <c r="M355"/>
    </row>
    <row r="356" spans="12:13">
      <c r="L356"/>
      <c r="M356"/>
    </row>
    <row r="357" spans="12:13">
      <c r="L357"/>
      <c r="M357"/>
    </row>
    <row r="358" spans="12:13">
      <c r="L358"/>
      <c r="M358"/>
    </row>
    <row r="359" spans="12:13">
      <c r="L359"/>
      <c r="M359"/>
    </row>
    <row r="360" spans="12:13">
      <c r="L360"/>
      <c r="M360"/>
    </row>
    <row r="361" spans="12:13">
      <c r="L361"/>
      <c r="M361"/>
    </row>
    <row r="362" spans="12:13">
      <c r="L362"/>
      <c r="M362"/>
    </row>
    <row r="363" spans="12:13">
      <c r="L363"/>
      <c r="M363"/>
    </row>
    <row r="364" spans="12:13">
      <c r="L364"/>
      <c r="M364"/>
    </row>
    <row r="365" spans="12:13">
      <c r="L365"/>
      <c r="M365"/>
    </row>
    <row r="366" spans="12:13">
      <c r="L366"/>
      <c r="M366"/>
    </row>
    <row r="367" spans="12:13">
      <c r="L367"/>
      <c r="M367"/>
    </row>
    <row r="368" spans="12:13">
      <c r="L368"/>
      <c r="M368"/>
    </row>
    <row r="369" spans="12:13">
      <c r="L369"/>
      <c r="M369"/>
    </row>
    <row r="370" spans="12:13">
      <c r="L370"/>
      <c r="M370"/>
    </row>
    <row r="371" spans="12:13">
      <c r="L371"/>
      <c r="M371"/>
    </row>
    <row r="372" spans="12:13">
      <c r="L372"/>
      <c r="M372"/>
    </row>
    <row r="373" spans="12:13">
      <c r="L373"/>
      <c r="M373"/>
    </row>
    <row r="374" spans="12:13">
      <c r="L374"/>
      <c r="M374"/>
    </row>
    <row r="375" spans="12:13">
      <c r="L375"/>
      <c r="M375"/>
    </row>
    <row r="376" spans="12:13">
      <c r="L376"/>
      <c r="M376"/>
    </row>
    <row r="377" spans="12:13">
      <c r="L377"/>
      <c r="M377"/>
    </row>
    <row r="378" spans="12:13">
      <c r="L378"/>
      <c r="M378"/>
    </row>
    <row r="379" spans="12:13">
      <c r="L379"/>
      <c r="M379"/>
    </row>
    <row r="380" spans="12:13">
      <c r="L380"/>
      <c r="M380"/>
    </row>
    <row r="381" spans="12:13">
      <c r="L381"/>
      <c r="M381"/>
    </row>
    <row r="382" spans="12:13">
      <c r="L382"/>
      <c r="M382"/>
    </row>
    <row r="383" spans="12:13">
      <c r="L383"/>
      <c r="M383"/>
    </row>
    <row r="384" spans="12:13">
      <c r="L384"/>
      <c r="M384"/>
    </row>
    <row r="385" spans="12:13">
      <c r="L385"/>
      <c r="M385"/>
    </row>
    <row r="386" spans="12:13">
      <c r="L386"/>
      <c r="M386"/>
    </row>
    <row r="387" spans="12:13">
      <c r="L387"/>
      <c r="M387"/>
    </row>
    <row r="388" spans="12:13">
      <c r="L388"/>
      <c r="M388"/>
    </row>
    <row r="389" spans="12:13">
      <c r="L389"/>
      <c r="M389"/>
    </row>
    <row r="390" spans="12:13">
      <c r="L390"/>
      <c r="M390"/>
    </row>
    <row r="391" spans="12:13">
      <c r="L391"/>
      <c r="M391"/>
    </row>
    <row r="392" spans="12:13">
      <c r="L392"/>
      <c r="M392"/>
    </row>
    <row r="393" spans="12:13">
      <c r="L393"/>
      <c r="M393"/>
    </row>
    <row r="394" spans="12:13">
      <c r="L394"/>
      <c r="M394"/>
    </row>
    <row r="395" spans="12:13">
      <c r="L395"/>
      <c r="M395"/>
    </row>
    <row r="396" spans="12:13">
      <c r="L396"/>
      <c r="M396"/>
    </row>
    <row r="397" spans="12:13">
      <c r="L397"/>
      <c r="M397"/>
    </row>
    <row r="398" spans="12:13">
      <c r="L398"/>
      <c r="M398"/>
    </row>
    <row r="399" spans="12:13">
      <c r="L399"/>
      <c r="M399"/>
    </row>
    <row r="400" spans="12:13">
      <c r="L400"/>
      <c r="M400"/>
    </row>
    <row r="401" spans="12:13">
      <c r="L401"/>
      <c r="M401"/>
    </row>
    <row r="402" spans="12:13">
      <c r="L402"/>
      <c r="M402"/>
    </row>
    <row r="403" spans="12:13">
      <c r="L403"/>
      <c r="M403"/>
    </row>
    <row r="404" spans="12:13">
      <c r="L404"/>
      <c r="M404"/>
    </row>
    <row r="405" spans="12:13">
      <c r="L405"/>
      <c r="M405"/>
    </row>
    <row r="406" spans="12:13">
      <c r="L406"/>
      <c r="M406"/>
    </row>
    <row r="407" spans="12:13">
      <c r="L407"/>
      <c r="M407"/>
    </row>
    <row r="408" spans="12:13">
      <c r="L408"/>
      <c r="M408"/>
    </row>
    <row r="409" spans="12:13">
      <c r="L409"/>
      <c r="M409"/>
    </row>
    <row r="410" spans="12:13">
      <c r="L410"/>
      <c r="M410"/>
    </row>
    <row r="411" spans="12:13">
      <c r="L411"/>
      <c r="M411"/>
    </row>
    <row r="412" spans="12:13">
      <c r="L412"/>
      <c r="M412"/>
    </row>
    <row r="413" spans="12:13">
      <c r="L413"/>
      <c r="M413"/>
    </row>
    <row r="414" spans="12:13">
      <c r="L414"/>
      <c r="M414"/>
    </row>
    <row r="415" spans="12:13">
      <c r="L415"/>
      <c r="M415"/>
    </row>
    <row r="416" spans="12:13">
      <c r="L416"/>
      <c r="M416"/>
    </row>
    <row r="417" spans="12:13">
      <c r="L417"/>
      <c r="M417"/>
    </row>
    <row r="418" spans="12:13">
      <c r="L418"/>
      <c r="M418"/>
    </row>
    <row r="419" spans="12:13">
      <c r="L419"/>
      <c r="M419"/>
    </row>
    <row r="420" spans="12:13">
      <c r="L420"/>
      <c r="M420"/>
    </row>
    <row r="421" spans="12:13">
      <c r="L421"/>
      <c r="M421"/>
    </row>
    <row r="422" spans="12:13">
      <c r="L422"/>
      <c r="M422"/>
    </row>
    <row r="423" spans="12:13">
      <c r="L423"/>
      <c r="M423"/>
    </row>
    <row r="424" spans="12:13">
      <c r="L424"/>
      <c r="M424"/>
    </row>
    <row r="425" spans="12:13">
      <c r="L425"/>
      <c r="M425"/>
    </row>
    <row r="426" spans="12:13">
      <c r="L426"/>
      <c r="M426"/>
    </row>
    <row r="427" spans="12:13">
      <c r="L427"/>
      <c r="M427"/>
    </row>
    <row r="428" spans="12:13">
      <c r="L428"/>
      <c r="M428"/>
    </row>
    <row r="429" spans="12:13">
      <c r="L429"/>
      <c r="M429"/>
    </row>
    <row r="430" spans="12:13">
      <c r="L430"/>
      <c r="M430"/>
    </row>
    <row r="431" spans="12:13">
      <c r="L431"/>
      <c r="M431"/>
    </row>
    <row r="432" spans="12:13">
      <c r="L432"/>
      <c r="M432"/>
    </row>
    <row r="433" spans="12:13">
      <c r="L433"/>
      <c r="M433"/>
    </row>
    <row r="434" spans="12:13">
      <c r="L434"/>
      <c r="M434"/>
    </row>
    <row r="435" spans="12:13">
      <c r="L435"/>
      <c r="M435"/>
    </row>
    <row r="436" spans="12:13">
      <c r="L436"/>
      <c r="M436"/>
    </row>
    <row r="437" spans="12:13">
      <c r="L437"/>
      <c r="M437"/>
    </row>
    <row r="438" spans="12:13">
      <c r="L438"/>
      <c r="M438"/>
    </row>
    <row r="439" spans="12:13">
      <c r="L439"/>
      <c r="M439"/>
    </row>
    <row r="440" spans="12:13">
      <c r="L440"/>
      <c r="M440"/>
    </row>
    <row r="441" spans="12:13">
      <c r="L441"/>
      <c r="M441"/>
    </row>
    <row r="442" spans="12:13">
      <c r="L442"/>
      <c r="M442"/>
    </row>
    <row r="443" spans="12:13">
      <c r="L443"/>
      <c r="M443"/>
    </row>
    <row r="444" spans="12:13">
      <c r="L444"/>
      <c r="M444"/>
    </row>
    <row r="445" spans="12:13">
      <c r="L445"/>
      <c r="M445"/>
    </row>
    <row r="446" spans="12:13">
      <c r="L446"/>
      <c r="M446"/>
    </row>
    <row r="447" spans="12:13">
      <c r="L447"/>
      <c r="M447"/>
    </row>
    <row r="448" spans="12:13">
      <c r="L448"/>
      <c r="M448"/>
    </row>
    <row r="449" spans="12:13">
      <c r="L449"/>
      <c r="M449"/>
    </row>
    <row r="450" spans="12:13">
      <c r="L450"/>
      <c r="M450"/>
    </row>
    <row r="451" spans="12:13">
      <c r="L451"/>
      <c r="M451"/>
    </row>
    <row r="452" spans="12:13">
      <c r="L452"/>
      <c r="M452"/>
    </row>
    <row r="453" spans="12:13">
      <c r="L453"/>
      <c r="M453"/>
    </row>
    <row r="454" spans="12:13">
      <c r="L454"/>
      <c r="M454"/>
    </row>
    <row r="455" spans="12:13">
      <c r="L455"/>
      <c r="M455"/>
    </row>
    <row r="456" spans="12:13">
      <c r="L456"/>
      <c r="M456"/>
    </row>
    <row r="457" spans="12:13">
      <c r="L457"/>
      <c r="M457"/>
    </row>
    <row r="458" spans="12:13">
      <c r="L458"/>
      <c r="M458"/>
    </row>
    <row r="459" spans="12:13">
      <c r="L459"/>
      <c r="M459"/>
    </row>
    <row r="460" spans="12:13">
      <c r="L460"/>
      <c r="M460"/>
    </row>
    <row r="461" spans="12:13">
      <c r="L461"/>
      <c r="M461"/>
    </row>
    <row r="462" spans="12:13">
      <c r="L462"/>
      <c r="M462"/>
    </row>
    <row r="463" spans="12:13">
      <c r="L463"/>
      <c r="M463"/>
    </row>
    <row r="464" spans="12:13">
      <c r="L464"/>
      <c r="M464"/>
    </row>
    <row r="465" spans="12:13">
      <c r="L465"/>
      <c r="M465"/>
    </row>
    <row r="466" spans="12:13">
      <c r="L466"/>
      <c r="M466"/>
    </row>
    <row r="467" spans="12:13">
      <c r="L467"/>
      <c r="M467"/>
    </row>
    <row r="468" spans="12:13">
      <c r="L468"/>
      <c r="M468"/>
    </row>
    <row r="469" spans="12:13">
      <c r="L469"/>
      <c r="M469"/>
    </row>
    <row r="470" spans="12:13">
      <c r="L470"/>
      <c r="M470"/>
    </row>
    <row r="471" spans="12:13">
      <c r="L471"/>
      <c r="M471"/>
    </row>
    <row r="472" spans="12:13">
      <c r="L472"/>
      <c r="M472"/>
    </row>
    <row r="473" spans="12:13">
      <c r="L473"/>
      <c r="M473"/>
    </row>
    <row r="474" spans="12:13">
      <c r="L474"/>
      <c r="M474"/>
    </row>
    <row r="475" spans="12:13">
      <c r="L475"/>
      <c r="M475"/>
    </row>
    <row r="476" spans="12:13">
      <c r="L476"/>
      <c r="M476"/>
    </row>
    <row r="477" spans="12:13">
      <c r="L477"/>
      <c r="M477"/>
    </row>
    <row r="478" spans="12:13">
      <c r="L478"/>
      <c r="M478"/>
    </row>
    <row r="479" spans="12:13">
      <c r="L479"/>
      <c r="M479"/>
    </row>
    <row r="480" spans="12:13">
      <c r="L480"/>
      <c r="M480"/>
    </row>
    <row r="481" spans="12:13">
      <c r="L481"/>
      <c r="M481"/>
    </row>
    <row r="482" spans="12:13">
      <c r="L482"/>
      <c r="M482"/>
    </row>
    <row r="483" spans="12:13">
      <c r="L483"/>
      <c r="M483"/>
    </row>
    <row r="484" spans="12:13">
      <c r="L484"/>
      <c r="M484"/>
    </row>
    <row r="485" spans="12:13">
      <c r="L485"/>
      <c r="M485"/>
    </row>
    <row r="486" spans="12:13">
      <c r="L486"/>
      <c r="M486"/>
    </row>
    <row r="487" spans="12:13">
      <c r="L487"/>
      <c r="M487"/>
    </row>
    <row r="488" spans="12:13">
      <c r="L488"/>
      <c r="M488"/>
    </row>
    <row r="489" spans="12:13">
      <c r="L489"/>
      <c r="M489"/>
    </row>
    <row r="490" spans="12:13">
      <c r="L490"/>
      <c r="M490"/>
    </row>
    <row r="491" spans="12:13">
      <c r="L491"/>
      <c r="M491"/>
    </row>
    <row r="492" spans="12:13">
      <c r="L492"/>
      <c r="M492"/>
    </row>
    <row r="493" spans="12:13">
      <c r="L493"/>
      <c r="M493"/>
    </row>
    <row r="494" spans="12:13">
      <c r="L494"/>
      <c r="M494"/>
    </row>
    <row r="495" spans="12:13">
      <c r="L495"/>
      <c r="M495"/>
    </row>
    <row r="496" spans="12:13">
      <c r="L496"/>
      <c r="M496"/>
    </row>
    <row r="497" spans="12:13">
      <c r="L497"/>
      <c r="M497"/>
    </row>
    <row r="498" spans="12:13">
      <c r="L498"/>
      <c r="M498"/>
    </row>
    <row r="499" spans="12:13">
      <c r="L499"/>
      <c r="M499"/>
    </row>
    <row r="500" spans="12:13">
      <c r="L500"/>
      <c r="M500"/>
    </row>
    <row r="501" spans="12:13">
      <c r="L501"/>
      <c r="M501"/>
    </row>
    <row r="502" spans="12:13">
      <c r="L502"/>
      <c r="M502"/>
    </row>
    <row r="503" spans="12:13">
      <c r="L503"/>
      <c r="M503"/>
    </row>
    <row r="504" spans="12:13">
      <c r="L504"/>
      <c r="M504"/>
    </row>
    <row r="505" spans="12:13">
      <c r="L505"/>
      <c r="M505"/>
    </row>
    <row r="506" spans="12:13">
      <c r="L506"/>
      <c r="M506"/>
    </row>
    <row r="507" spans="12:13">
      <c r="L507"/>
      <c r="M507"/>
    </row>
    <row r="508" spans="12:13">
      <c r="L508"/>
      <c r="M508"/>
    </row>
    <row r="509" spans="12:13">
      <c r="L509"/>
      <c r="M509"/>
    </row>
    <row r="510" spans="12:13">
      <c r="L510"/>
      <c r="M510"/>
    </row>
    <row r="511" spans="12:13">
      <c r="L511"/>
      <c r="M511"/>
    </row>
    <row r="512" spans="12:13">
      <c r="L512"/>
      <c r="M512"/>
    </row>
    <row r="513" spans="12:13">
      <c r="L513"/>
      <c r="M513"/>
    </row>
    <row r="514" spans="12:13">
      <c r="L514"/>
      <c r="M514"/>
    </row>
    <row r="515" spans="12:13">
      <c r="L515"/>
      <c r="M515"/>
    </row>
    <row r="516" spans="12:13">
      <c r="L516"/>
      <c r="M516"/>
    </row>
    <row r="517" spans="12:13">
      <c r="L517"/>
      <c r="M517"/>
    </row>
    <row r="518" spans="12:13">
      <c r="L518"/>
      <c r="M518"/>
    </row>
    <row r="519" spans="12:13">
      <c r="L519"/>
      <c r="M519"/>
    </row>
    <row r="520" spans="12:13">
      <c r="L520"/>
      <c r="M520"/>
    </row>
    <row r="521" spans="12:13">
      <c r="L521"/>
      <c r="M521"/>
    </row>
    <row r="522" spans="12:13">
      <c r="L522"/>
      <c r="M522"/>
    </row>
    <row r="523" spans="12:13">
      <c r="L523"/>
      <c r="M523"/>
    </row>
    <row r="524" spans="12:13">
      <c r="L524"/>
      <c r="M524"/>
    </row>
    <row r="525" spans="12:13">
      <c r="L525"/>
      <c r="M525"/>
    </row>
    <row r="526" spans="12:13">
      <c r="L526"/>
      <c r="M526"/>
    </row>
    <row r="527" spans="12:13">
      <c r="L527"/>
      <c r="M527"/>
    </row>
    <row r="528" spans="12:13">
      <c r="L528"/>
      <c r="M528"/>
    </row>
    <row r="529" spans="12:13">
      <c r="L529"/>
      <c r="M529"/>
    </row>
    <row r="530" spans="12:13">
      <c r="L530"/>
      <c r="M530"/>
    </row>
    <row r="531" spans="12:13">
      <c r="L531"/>
      <c r="M531"/>
    </row>
    <row r="532" spans="12:13">
      <c r="L532"/>
      <c r="M532"/>
    </row>
    <row r="533" spans="12:13">
      <c r="L533"/>
      <c r="M533"/>
    </row>
    <row r="534" spans="12:13">
      <c r="L534"/>
      <c r="M534"/>
    </row>
    <row r="535" spans="12:13">
      <c r="L535"/>
      <c r="M535"/>
    </row>
    <row r="536" spans="12:13">
      <c r="L536"/>
      <c r="M536"/>
    </row>
    <row r="537" spans="12:13">
      <c r="L537"/>
      <c r="M537"/>
    </row>
    <row r="538" spans="12:13">
      <c r="L538"/>
      <c r="M538"/>
    </row>
    <row r="539" spans="12:13">
      <c r="L539"/>
      <c r="M539"/>
    </row>
    <row r="540" spans="12:13">
      <c r="L540"/>
      <c r="M540"/>
    </row>
    <row r="541" spans="12:13">
      <c r="L541"/>
      <c r="M541"/>
    </row>
    <row r="542" spans="12:13">
      <c r="L542"/>
      <c r="M542"/>
    </row>
    <row r="543" spans="12:13">
      <c r="L543"/>
      <c r="M543"/>
    </row>
    <row r="544" spans="12:13">
      <c r="L544"/>
      <c r="M544"/>
    </row>
    <row r="545" spans="12:13">
      <c r="L545"/>
      <c r="M545"/>
    </row>
    <row r="546" spans="12:13">
      <c r="L546"/>
      <c r="M546"/>
    </row>
    <row r="547" spans="12:13">
      <c r="L547"/>
      <c r="M547"/>
    </row>
    <row r="548" spans="12:13">
      <c r="L548"/>
      <c r="M548"/>
    </row>
    <row r="549" spans="12:13">
      <c r="L549"/>
      <c r="M549"/>
    </row>
    <row r="550" spans="12:13">
      <c r="L550"/>
      <c r="M550"/>
    </row>
    <row r="551" spans="12:13">
      <c r="L551"/>
      <c r="M551"/>
    </row>
    <row r="552" spans="12:13">
      <c r="L552"/>
      <c r="M552"/>
    </row>
    <row r="553" spans="12:13">
      <c r="L553"/>
      <c r="M553"/>
    </row>
    <row r="554" spans="12:13">
      <c r="L554"/>
      <c r="M554"/>
    </row>
    <row r="555" spans="12:13">
      <c r="L555"/>
      <c r="M555"/>
    </row>
    <row r="556" spans="12:13">
      <c r="L556"/>
      <c r="M556"/>
    </row>
    <row r="557" spans="12:13">
      <c r="L557"/>
      <c r="M557"/>
    </row>
    <row r="558" spans="12:13">
      <c r="L558"/>
      <c r="M558"/>
    </row>
    <row r="559" spans="12:13">
      <c r="L559"/>
      <c r="M559"/>
    </row>
    <row r="560" spans="12:13">
      <c r="L560"/>
      <c r="M560"/>
    </row>
    <row r="561" spans="12:13">
      <c r="L561"/>
      <c r="M561"/>
    </row>
    <row r="562" spans="12:13">
      <c r="L562"/>
      <c r="M562"/>
    </row>
    <row r="563" spans="12:13">
      <c r="L563"/>
      <c r="M563"/>
    </row>
    <row r="564" spans="12:13">
      <c r="L564"/>
      <c r="M564"/>
    </row>
    <row r="565" spans="12:13">
      <c r="L565"/>
      <c r="M565"/>
    </row>
    <row r="566" spans="12:13">
      <c r="L566"/>
      <c r="M566"/>
    </row>
    <row r="567" spans="12:13">
      <c r="L567"/>
      <c r="M567"/>
    </row>
    <row r="568" spans="12:13">
      <c r="L568"/>
      <c r="M568"/>
    </row>
    <row r="569" spans="12:13">
      <c r="L569"/>
      <c r="M569"/>
    </row>
    <row r="570" spans="12:13">
      <c r="L570"/>
      <c r="M570"/>
    </row>
    <row r="571" spans="12:13">
      <c r="L571"/>
      <c r="M571"/>
    </row>
    <row r="572" spans="12:13">
      <c r="L572"/>
      <c r="M572"/>
    </row>
    <row r="573" spans="12:13">
      <c r="L573"/>
      <c r="M573"/>
    </row>
    <row r="574" spans="12:13">
      <c r="L574"/>
      <c r="M574"/>
    </row>
    <row r="575" spans="12:13">
      <c r="L575"/>
      <c r="M575"/>
    </row>
    <row r="576" spans="12:13">
      <c r="L576"/>
      <c r="M576"/>
    </row>
    <row r="577" spans="12:13">
      <c r="L577"/>
      <c r="M577"/>
    </row>
    <row r="578" spans="12:13">
      <c r="L578"/>
      <c r="M578"/>
    </row>
    <row r="579" spans="12:13">
      <c r="L579"/>
      <c r="M579"/>
    </row>
    <row r="580" spans="12:13">
      <c r="L580"/>
      <c r="M580"/>
    </row>
    <row r="581" spans="12:13">
      <c r="L581"/>
      <c r="M581"/>
    </row>
    <row r="582" spans="12:13">
      <c r="L582"/>
      <c r="M582"/>
    </row>
    <row r="583" spans="12:13">
      <c r="L583"/>
      <c r="M583"/>
    </row>
    <row r="584" spans="12:13">
      <c r="L584"/>
      <c r="M584"/>
    </row>
    <row r="585" spans="12:13">
      <c r="L585"/>
      <c r="M585"/>
    </row>
    <row r="586" spans="12:13">
      <c r="L586"/>
      <c r="M586"/>
    </row>
    <row r="587" spans="12:13">
      <c r="L587"/>
      <c r="M587"/>
    </row>
    <row r="588" spans="12:13">
      <c r="L588"/>
      <c r="M588"/>
    </row>
    <row r="589" spans="12:13">
      <c r="L589"/>
      <c r="M589"/>
    </row>
    <row r="590" spans="12:13">
      <c r="L590"/>
      <c r="M590"/>
    </row>
    <row r="591" spans="12:13">
      <c r="L591"/>
      <c r="M591"/>
    </row>
    <row r="592" spans="12:13">
      <c r="L592"/>
      <c r="M592"/>
    </row>
    <row r="593" spans="12:13">
      <c r="L593"/>
      <c r="M593"/>
    </row>
    <row r="594" spans="12:13">
      <c r="L594"/>
      <c r="M594"/>
    </row>
    <row r="595" spans="12:13">
      <c r="L595"/>
      <c r="M595"/>
    </row>
    <row r="596" spans="12:13">
      <c r="L596"/>
      <c r="M596"/>
    </row>
    <row r="597" spans="12:13">
      <c r="L597"/>
      <c r="M597"/>
    </row>
    <row r="598" spans="12:13">
      <c r="L598"/>
      <c r="M598"/>
    </row>
    <row r="599" spans="12:13">
      <c r="L599"/>
      <c r="M599"/>
    </row>
    <row r="600" spans="12:13">
      <c r="L600"/>
      <c r="M600"/>
    </row>
    <row r="601" spans="12:13">
      <c r="L601"/>
      <c r="M601"/>
    </row>
    <row r="602" spans="12:13">
      <c r="L602"/>
      <c r="M602"/>
    </row>
    <row r="603" spans="12:13">
      <c r="L603"/>
      <c r="M603"/>
    </row>
    <row r="604" spans="12:13">
      <c r="L604"/>
      <c r="M604"/>
    </row>
    <row r="605" spans="12:13">
      <c r="L605"/>
      <c r="M605"/>
    </row>
    <row r="606" spans="12:13">
      <c r="L606"/>
      <c r="M606"/>
    </row>
    <row r="607" spans="12:13">
      <c r="L607"/>
      <c r="M607"/>
    </row>
    <row r="608" spans="12:13">
      <c r="L608"/>
      <c r="M608"/>
    </row>
    <row r="609" spans="12:13">
      <c r="L609"/>
      <c r="M609"/>
    </row>
    <row r="610" spans="12:13">
      <c r="L610"/>
      <c r="M610"/>
    </row>
    <row r="611" spans="12:13">
      <c r="L611"/>
      <c r="M611"/>
    </row>
    <row r="612" spans="12:13">
      <c r="L612"/>
      <c r="M612"/>
    </row>
    <row r="613" spans="12:13">
      <c r="L613"/>
      <c r="M613"/>
    </row>
    <row r="614" spans="12:13">
      <c r="L614"/>
      <c r="M614"/>
    </row>
    <row r="615" spans="12:13">
      <c r="L615"/>
      <c r="M615"/>
    </row>
    <row r="616" spans="12:13">
      <c r="L616"/>
      <c r="M616"/>
    </row>
    <row r="617" spans="12:13">
      <c r="L617"/>
      <c r="M617"/>
    </row>
    <row r="618" spans="12:13">
      <c r="L618"/>
      <c r="M618"/>
    </row>
    <row r="619" spans="12:13">
      <c r="L619"/>
      <c r="M619"/>
    </row>
    <row r="620" spans="12:13">
      <c r="L620"/>
      <c r="M620"/>
    </row>
    <row r="621" spans="12:13">
      <c r="L621"/>
      <c r="M621"/>
    </row>
    <row r="622" spans="12:13">
      <c r="L622"/>
      <c r="M622"/>
    </row>
    <row r="623" spans="12:13">
      <c r="L623"/>
      <c r="M623"/>
    </row>
    <row r="624" spans="12:13">
      <c r="L624"/>
      <c r="M624"/>
    </row>
    <row r="625" spans="12:13">
      <c r="L625"/>
      <c r="M625"/>
    </row>
    <row r="626" spans="12:13">
      <c r="L626"/>
      <c r="M626"/>
    </row>
    <row r="627" spans="12:13">
      <c r="L627"/>
      <c r="M627"/>
    </row>
    <row r="628" spans="12:13">
      <c r="L628"/>
      <c r="M628"/>
    </row>
    <row r="629" spans="12:13">
      <c r="L629"/>
      <c r="M629"/>
    </row>
    <row r="630" spans="12:13">
      <c r="L630"/>
      <c r="M630"/>
    </row>
    <row r="631" spans="12:13">
      <c r="L631"/>
      <c r="M631"/>
    </row>
    <row r="632" spans="12:13">
      <c r="L632"/>
      <c r="M632"/>
    </row>
    <row r="633" spans="12:13">
      <c r="L633"/>
      <c r="M633"/>
    </row>
    <row r="634" spans="12:13">
      <c r="L634"/>
      <c r="M634"/>
    </row>
    <row r="635" spans="12:13">
      <c r="L635"/>
      <c r="M635"/>
    </row>
    <row r="636" spans="12:13">
      <c r="L636"/>
      <c r="M636"/>
    </row>
    <row r="637" spans="12:13">
      <c r="L637"/>
      <c r="M637"/>
    </row>
    <row r="638" spans="12:13">
      <c r="L638"/>
      <c r="M638"/>
    </row>
    <row r="639" spans="12:13">
      <c r="L639"/>
      <c r="M639"/>
    </row>
    <row r="640" spans="12:13">
      <c r="L640"/>
      <c r="M640"/>
    </row>
    <row r="641" spans="12:13">
      <c r="L641"/>
      <c r="M641"/>
    </row>
    <row r="642" spans="12:13">
      <c r="L642"/>
      <c r="M642"/>
    </row>
    <row r="643" spans="12:13">
      <c r="L643"/>
      <c r="M643"/>
    </row>
    <row r="644" spans="12:13">
      <c r="L644"/>
      <c r="M644"/>
    </row>
    <row r="645" spans="12:13">
      <c r="L645"/>
      <c r="M645"/>
    </row>
    <row r="646" spans="12:13">
      <c r="L646"/>
      <c r="M646"/>
    </row>
    <row r="647" spans="12:13">
      <c r="L647"/>
      <c r="M647"/>
    </row>
    <row r="648" spans="12:13">
      <c r="L648"/>
      <c r="M648"/>
    </row>
    <row r="649" spans="12:13">
      <c r="L649"/>
      <c r="M649"/>
    </row>
    <row r="650" spans="12:13">
      <c r="L650"/>
      <c r="M650"/>
    </row>
    <row r="651" spans="12:13">
      <c r="L651"/>
      <c r="M651"/>
    </row>
    <row r="652" spans="12:13">
      <c r="L652"/>
      <c r="M652"/>
    </row>
    <row r="653" spans="12:13">
      <c r="L653"/>
      <c r="M653"/>
    </row>
    <row r="654" spans="12:13">
      <c r="L654"/>
      <c r="M654"/>
    </row>
    <row r="655" spans="12:13">
      <c r="L655"/>
      <c r="M655"/>
    </row>
    <row r="656" spans="12:13">
      <c r="L656"/>
      <c r="M656"/>
    </row>
    <row r="657" spans="12:13">
      <c r="L657"/>
      <c r="M657"/>
    </row>
    <row r="658" spans="12:13">
      <c r="L658"/>
      <c r="M658"/>
    </row>
    <row r="659" spans="12:13">
      <c r="L659"/>
      <c r="M659"/>
    </row>
    <row r="660" spans="12:13">
      <c r="L660"/>
      <c r="M660"/>
    </row>
    <row r="661" spans="12:13">
      <c r="L661"/>
      <c r="M661"/>
    </row>
    <row r="662" spans="12:13">
      <c r="L662"/>
      <c r="M662"/>
    </row>
    <row r="663" spans="12:13">
      <c r="L663"/>
      <c r="M663"/>
    </row>
    <row r="664" spans="12:13">
      <c r="L664"/>
      <c r="M664"/>
    </row>
    <row r="665" spans="12:13">
      <c r="L665"/>
      <c r="M665"/>
    </row>
    <row r="666" spans="12:13">
      <c r="L666"/>
      <c r="M666"/>
    </row>
    <row r="667" spans="12:13">
      <c r="L667"/>
      <c r="M667"/>
    </row>
    <row r="668" spans="12:13">
      <c r="L668"/>
      <c r="M668"/>
    </row>
    <row r="669" spans="12:13">
      <c r="L669"/>
      <c r="M669"/>
    </row>
    <row r="670" spans="12:13">
      <c r="L670"/>
      <c r="M670"/>
    </row>
    <row r="671" spans="12:13">
      <c r="L671"/>
      <c r="M671"/>
    </row>
    <row r="672" spans="12:13">
      <c r="L672"/>
      <c r="M672"/>
    </row>
    <row r="673" spans="12:13">
      <c r="L673"/>
      <c r="M673"/>
    </row>
    <row r="674" spans="12:13">
      <c r="L674"/>
      <c r="M674"/>
    </row>
    <row r="675" spans="12:13">
      <c r="L675"/>
      <c r="M675"/>
    </row>
    <row r="676" spans="12:13">
      <c r="L676"/>
      <c r="M676"/>
    </row>
    <row r="677" spans="12:13">
      <c r="L677"/>
      <c r="M677"/>
    </row>
    <row r="678" spans="12:13">
      <c r="L678"/>
      <c r="M678"/>
    </row>
    <row r="679" spans="12:13">
      <c r="L679"/>
      <c r="M679"/>
    </row>
    <row r="680" spans="12:13">
      <c r="L680"/>
      <c r="M680"/>
    </row>
    <row r="681" spans="12:13">
      <c r="L681"/>
      <c r="M681"/>
    </row>
    <row r="682" spans="12:13">
      <c r="L682"/>
      <c r="M682"/>
    </row>
    <row r="683" spans="12:13">
      <c r="L683"/>
      <c r="M683"/>
    </row>
    <row r="684" spans="12:13">
      <c r="L684"/>
      <c r="M684"/>
    </row>
    <row r="685" spans="12:13">
      <c r="L685"/>
      <c r="M685"/>
    </row>
    <row r="686" spans="12:13">
      <c r="L686"/>
      <c r="M686"/>
    </row>
    <row r="687" spans="12:13">
      <c r="L687"/>
      <c r="M687"/>
    </row>
    <row r="688" spans="12:13">
      <c r="L688"/>
      <c r="M688"/>
    </row>
    <row r="689" spans="12:13">
      <c r="L689"/>
      <c r="M689"/>
    </row>
    <row r="690" spans="12:13">
      <c r="L690"/>
      <c r="M690"/>
    </row>
    <row r="691" spans="12:13">
      <c r="L691"/>
      <c r="M691"/>
    </row>
    <row r="692" spans="12:13">
      <c r="L692"/>
      <c r="M692"/>
    </row>
    <row r="693" spans="12:13">
      <c r="L693"/>
      <c r="M693"/>
    </row>
    <row r="694" spans="12:13">
      <c r="L694"/>
      <c r="M694"/>
    </row>
    <row r="695" spans="12:13">
      <c r="L695"/>
      <c r="M695"/>
    </row>
    <row r="696" spans="12:13">
      <c r="L696"/>
      <c r="M696"/>
    </row>
    <row r="697" spans="12:13">
      <c r="L697"/>
      <c r="M697"/>
    </row>
    <row r="698" spans="12:13">
      <c r="L698"/>
      <c r="M698"/>
    </row>
    <row r="699" spans="12:13">
      <c r="L699"/>
      <c r="M699"/>
    </row>
    <row r="700" spans="12:13">
      <c r="L700"/>
      <c r="M700"/>
    </row>
    <row r="701" spans="12:13">
      <c r="L701"/>
      <c r="M701"/>
    </row>
    <row r="702" spans="12:13">
      <c r="L702"/>
      <c r="M702"/>
    </row>
    <row r="703" spans="12:13">
      <c r="L703"/>
      <c r="M703"/>
    </row>
    <row r="704" spans="12:13">
      <c r="L704"/>
      <c r="M704"/>
    </row>
    <row r="705" spans="12:13">
      <c r="L705"/>
      <c r="M705"/>
    </row>
    <row r="706" spans="12:13">
      <c r="L706"/>
      <c r="M706"/>
    </row>
    <row r="707" spans="12:13">
      <c r="L707"/>
      <c r="M707"/>
    </row>
    <row r="708" spans="12:13">
      <c r="L708"/>
      <c r="M708"/>
    </row>
    <row r="709" spans="12:13">
      <c r="L709"/>
      <c r="M709"/>
    </row>
    <row r="710" spans="12:13">
      <c r="L710"/>
      <c r="M710"/>
    </row>
    <row r="711" spans="12:13">
      <c r="L711"/>
      <c r="M711"/>
    </row>
    <row r="712" spans="12:13">
      <c r="L712"/>
      <c r="M712"/>
    </row>
    <row r="713" spans="12:13">
      <c r="L713"/>
      <c r="M713"/>
    </row>
    <row r="714" spans="12:13">
      <c r="L714"/>
      <c r="M714"/>
    </row>
    <row r="715" spans="12:13">
      <c r="L715"/>
      <c r="M715"/>
    </row>
    <row r="716" spans="12:13">
      <c r="L716"/>
      <c r="M716"/>
    </row>
    <row r="717" spans="12:13">
      <c r="L717"/>
      <c r="M717"/>
    </row>
    <row r="718" spans="12:13">
      <c r="L718"/>
      <c r="M718"/>
    </row>
    <row r="719" spans="12:13">
      <c r="L719"/>
      <c r="M719"/>
    </row>
    <row r="720" spans="12:13">
      <c r="L720"/>
      <c r="M720"/>
    </row>
    <row r="721" spans="12:13">
      <c r="L721"/>
      <c r="M721"/>
    </row>
    <row r="722" spans="12:13">
      <c r="L722"/>
      <c r="M722"/>
    </row>
    <row r="723" spans="12:13">
      <c r="L723"/>
      <c r="M723"/>
    </row>
    <row r="724" spans="12:13">
      <c r="L724"/>
      <c r="M724"/>
    </row>
    <row r="725" spans="12:13">
      <c r="L725"/>
      <c r="M725"/>
    </row>
    <row r="726" spans="12:13">
      <c r="L726"/>
      <c r="M726"/>
    </row>
    <row r="727" spans="12:13">
      <c r="L727"/>
      <c r="M727"/>
    </row>
    <row r="728" spans="12:13">
      <c r="L728"/>
      <c r="M728"/>
    </row>
    <row r="729" spans="12:13">
      <c r="L729"/>
      <c r="M729"/>
    </row>
    <row r="730" spans="12:13">
      <c r="L730"/>
      <c r="M730"/>
    </row>
    <row r="731" spans="12:13">
      <c r="L731"/>
      <c r="M731"/>
    </row>
    <row r="732" spans="12:13">
      <c r="L732"/>
      <c r="M732"/>
    </row>
    <row r="733" spans="12:13">
      <c r="L733"/>
      <c r="M733"/>
    </row>
    <row r="734" spans="12:13">
      <c r="L734"/>
      <c r="M734"/>
    </row>
    <row r="735" spans="12:13">
      <c r="L735"/>
      <c r="M735"/>
    </row>
    <row r="736" spans="12:13">
      <c r="L736"/>
      <c r="M736"/>
    </row>
    <row r="737" spans="12:13">
      <c r="L737"/>
      <c r="M737"/>
    </row>
    <row r="738" spans="12:13">
      <c r="L738"/>
      <c r="M738"/>
    </row>
    <row r="739" spans="12:13">
      <c r="L739"/>
      <c r="M739"/>
    </row>
    <row r="740" spans="12:13">
      <c r="L740"/>
      <c r="M740"/>
    </row>
    <row r="741" spans="12:13">
      <c r="L741"/>
      <c r="M741"/>
    </row>
    <row r="742" spans="12:13">
      <c r="L742"/>
      <c r="M742"/>
    </row>
    <row r="743" spans="12:13">
      <c r="L743"/>
      <c r="M743"/>
    </row>
    <row r="744" spans="12:13">
      <c r="L744"/>
      <c r="M744"/>
    </row>
    <row r="745" spans="12:13">
      <c r="L745"/>
      <c r="M745"/>
    </row>
    <row r="746" spans="12:13">
      <c r="L746"/>
      <c r="M746"/>
    </row>
    <row r="747" spans="12:13">
      <c r="L747"/>
      <c r="M747"/>
    </row>
    <row r="748" spans="12:13">
      <c r="L748"/>
      <c r="M748"/>
    </row>
    <row r="749" spans="12:13">
      <c r="L749"/>
      <c r="M749"/>
    </row>
    <row r="750" spans="12:13">
      <c r="L750"/>
      <c r="M750"/>
    </row>
    <row r="751" spans="12:13">
      <c r="L751"/>
      <c r="M751"/>
    </row>
    <row r="752" spans="12:13">
      <c r="L752"/>
      <c r="M752"/>
    </row>
    <row r="753" spans="12:13">
      <c r="L753"/>
      <c r="M753"/>
    </row>
    <row r="754" spans="12:13">
      <c r="L754"/>
      <c r="M754"/>
    </row>
    <row r="755" spans="12:13">
      <c r="L755"/>
      <c r="M755"/>
    </row>
    <row r="756" spans="12:13">
      <c r="L756"/>
      <c r="M756"/>
    </row>
    <row r="757" spans="12:13">
      <c r="L757"/>
      <c r="M757"/>
    </row>
    <row r="758" spans="12:13">
      <c r="L758"/>
      <c r="M758"/>
    </row>
    <row r="759" spans="12:13">
      <c r="L759"/>
      <c r="M759"/>
    </row>
    <row r="760" spans="12:13">
      <c r="L760"/>
      <c r="M760"/>
    </row>
    <row r="761" spans="12:13">
      <c r="L761"/>
      <c r="M761"/>
    </row>
    <row r="762" spans="12:13">
      <c r="L762"/>
      <c r="M762"/>
    </row>
    <row r="763" spans="12:13">
      <c r="L763"/>
      <c r="M763"/>
    </row>
    <row r="764" spans="12:13">
      <c r="L764"/>
      <c r="M764"/>
    </row>
    <row r="765" spans="12:13">
      <c r="L765"/>
      <c r="M765"/>
    </row>
    <row r="766" spans="12:13">
      <c r="L766"/>
      <c r="M766"/>
    </row>
    <row r="767" spans="12:13">
      <c r="L767"/>
      <c r="M767"/>
    </row>
    <row r="768" spans="12:13">
      <c r="L768"/>
      <c r="M768"/>
    </row>
    <row r="769" spans="12:13">
      <c r="L769"/>
      <c r="M769"/>
    </row>
    <row r="770" spans="12:13">
      <c r="L770"/>
      <c r="M770"/>
    </row>
    <row r="771" spans="12:13">
      <c r="L771"/>
      <c r="M771"/>
    </row>
    <row r="772" spans="12:13">
      <c r="L772"/>
      <c r="M772"/>
    </row>
    <row r="773" spans="12:13">
      <c r="L773"/>
      <c r="M773"/>
    </row>
    <row r="774" spans="12:13">
      <c r="L774"/>
      <c r="M774"/>
    </row>
    <row r="775" spans="12:13">
      <c r="L775"/>
      <c r="M775"/>
    </row>
    <row r="776" spans="12:13">
      <c r="L776"/>
      <c r="M776"/>
    </row>
    <row r="777" spans="12:13">
      <c r="L777"/>
      <c r="M777"/>
    </row>
    <row r="778" spans="12:13">
      <c r="L778"/>
      <c r="M778"/>
    </row>
    <row r="779" spans="12:13">
      <c r="L779"/>
      <c r="M779"/>
    </row>
    <row r="780" spans="12:13">
      <c r="L780"/>
      <c r="M780"/>
    </row>
    <row r="781" spans="12:13">
      <c r="L781"/>
      <c r="M781"/>
    </row>
    <row r="782" spans="12:13">
      <c r="L782"/>
      <c r="M782"/>
    </row>
    <row r="783" spans="12:13">
      <c r="L783"/>
      <c r="M783"/>
    </row>
    <row r="784" spans="12:13">
      <c r="L784"/>
      <c r="M784"/>
    </row>
    <row r="785" spans="12:13">
      <c r="L785"/>
      <c r="M785"/>
    </row>
    <row r="786" spans="12:13">
      <c r="L786"/>
      <c r="M786"/>
    </row>
    <row r="787" spans="12:13">
      <c r="L787"/>
      <c r="M787"/>
    </row>
    <row r="788" spans="12:13">
      <c r="L788"/>
      <c r="M788"/>
    </row>
    <row r="789" spans="12:13">
      <c r="L789"/>
      <c r="M789"/>
    </row>
    <row r="790" spans="12:13">
      <c r="L790"/>
      <c r="M790"/>
    </row>
    <row r="791" spans="12:13">
      <c r="L791"/>
      <c r="M791"/>
    </row>
    <row r="792" spans="12:13">
      <c r="L792"/>
      <c r="M792"/>
    </row>
    <row r="793" spans="12:13">
      <c r="L793"/>
      <c r="M793"/>
    </row>
    <row r="794" spans="12:13">
      <c r="L794"/>
      <c r="M794"/>
    </row>
    <row r="795" spans="12:13">
      <c r="L795"/>
      <c r="M795"/>
    </row>
    <row r="796" spans="12:13">
      <c r="L796"/>
      <c r="M796"/>
    </row>
    <row r="797" spans="12:13">
      <c r="L797"/>
      <c r="M797"/>
    </row>
    <row r="798" spans="12:13">
      <c r="L798"/>
      <c r="M798"/>
    </row>
    <row r="799" spans="12:13">
      <c r="L799"/>
      <c r="M799"/>
    </row>
    <row r="800" spans="12:13">
      <c r="L800"/>
      <c r="M800"/>
    </row>
    <row r="801" spans="12:13">
      <c r="L801"/>
      <c r="M801"/>
    </row>
    <row r="802" spans="12:13">
      <c r="L802"/>
      <c r="M802"/>
    </row>
    <row r="803" spans="12:13">
      <c r="L803"/>
      <c r="M803"/>
    </row>
    <row r="804" spans="12:13">
      <c r="L804"/>
      <c r="M804"/>
    </row>
    <row r="805" spans="12:13">
      <c r="L805"/>
      <c r="M805"/>
    </row>
    <row r="806" spans="12:13">
      <c r="L806"/>
      <c r="M806"/>
    </row>
    <row r="807" spans="12:13">
      <c r="L807"/>
      <c r="M807"/>
    </row>
    <row r="808" spans="12:13">
      <c r="L808"/>
      <c r="M808"/>
    </row>
    <row r="809" spans="12:13">
      <c r="L809"/>
      <c r="M809"/>
    </row>
    <row r="810" spans="12:13">
      <c r="L810"/>
      <c r="M810"/>
    </row>
    <row r="811" spans="12:13">
      <c r="L811"/>
      <c r="M811"/>
    </row>
    <row r="812" spans="12:13">
      <c r="L812"/>
      <c r="M812"/>
    </row>
    <row r="813" spans="12:13">
      <c r="L813"/>
      <c r="M813"/>
    </row>
    <row r="814" spans="12:13">
      <c r="L814"/>
      <c r="M814"/>
    </row>
    <row r="815" spans="12:13">
      <c r="L815"/>
      <c r="M815"/>
    </row>
    <row r="816" spans="12:13">
      <c r="L816"/>
      <c r="M816"/>
    </row>
    <row r="817" spans="12:13">
      <c r="L817"/>
      <c r="M817"/>
    </row>
    <row r="818" spans="12:13">
      <c r="L818"/>
      <c r="M818"/>
    </row>
    <row r="819" spans="12:13">
      <c r="L819"/>
      <c r="M819"/>
    </row>
    <row r="820" spans="12:13">
      <c r="L820"/>
      <c r="M820"/>
    </row>
    <row r="821" spans="12:13">
      <c r="L821"/>
      <c r="M821"/>
    </row>
    <row r="822" spans="12:13">
      <c r="L822"/>
      <c r="M822"/>
    </row>
    <row r="823" spans="12:13">
      <c r="L823"/>
      <c r="M823"/>
    </row>
    <row r="824" spans="12:13">
      <c r="L824"/>
      <c r="M824"/>
    </row>
    <row r="825" spans="12:13">
      <c r="L825"/>
      <c r="M825"/>
    </row>
    <row r="826" spans="12:13">
      <c r="L826"/>
      <c r="M826"/>
    </row>
    <row r="827" spans="12:13">
      <c r="L827"/>
      <c r="M827"/>
    </row>
    <row r="828" spans="12:13">
      <c r="L828"/>
      <c r="M828"/>
    </row>
    <row r="829" spans="12:13">
      <c r="L829"/>
      <c r="M829"/>
    </row>
    <row r="830" spans="12:13">
      <c r="L830"/>
      <c r="M830"/>
    </row>
    <row r="831" spans="12:13">
      <c r="L831"/>
      <c r="M831"/>
    </row>
    <row r="832" spans="12:13">
      <c r="L832"/>
      <c r="M832"/>
    </row>
    <row r="833" spans="12:13">
      <c r="L833"/>
      <c r="M833"/>
    </row>
    <row r="834" spans="12:13">
      <c r="L834"/>
      <c r="M834"/>
    </row>
    <row r="835" spans="12:13">
      <c r="L835"/>
      <c r="M835"/>
    </row>
    <row r="836" spans="12:13">
      <c r="L836"/>
      <c r="M836"/>
    </row>
    <row r="837" spans="12:13">
      <c r="L837"/>
      <c r="M837"/>
    </row>
    <row r="838" spans="12:13">
      <c r="L838"/>
      <c r="M838"/>
    </row>
    <row r="839" spans="12:13">
      <c r="L839"/>
      <c r="M839"/>
    </row>
    <row r="840" spans="12:13">
      <c r="L840"/>
      <c r="M840"/>
    </row>
    <row r="841" spans="12:13">
      <c r="L841"/>
      <c r="M841"/>
    </row>
    <row r="842" spans="12:13">
      <c r="L842"/>
      <c r="M842"/>
    </row>
    <row r="843" spans="12:13">
      <c r="L843"/>
      <c r="M843"/>
    </row>
    <row r="844" spans="12:13">
      <c r="L844"/>
      <c r="M844"/>
    </row>
    <row r="845" spans="12:13">
      <c r="L845"/>
      <c r="M845"/>
    </row>
    <row r="846" spans="12:13">
      <c r="L846"/>
      <c r="M846"/>
    </row>
    <row r="847" spans="12:13">
      <c r="L847"/>
      <c r="M847"/>
    </row>
    <row r="848" spans="12:13">
      <c r="L848"/>
      <c r="M848"/>
    </row>
    <row r="849" spans="12:13">
      <c r="L849"/>
      <c r="M849"/>
    </row>
    <row r="850" spans="12:13">
      <c r="L850"/>
      <c r="M850"/>
    </row>
    <row r="851" spans="12:13">
      <c r="L851"/>
      <c r="M851"/>
    </row>
    <row r="852" spans="12:13">
      <c r="L852"/>
      <c r="M852"/>
    </row>
    <row r="853" spans="12:13">
      <c r="L853"/>
      <c r="M853"/>
    </row>
    <row r="854" spans="12:13">
      <c r="L854"/>
      <c r="M854"/>
    </row>
    <row r="855" spans="12:13">
      <c r="L855"/>
      <c r="M855"/>
    </row>
    <row r="856" spans="12:13">
      <c r="L856"/>
      <c r="M856"/>
    </row>
    <row r="857" spans="12:13">
      <c r="L857"/>
      <c r="M857"/>
    </row>
    <row r="858" spans="12:13">
      <c r="L858"/>
      <c r="M858"/>
    </row>
    <row r="859" spans="12:13">
      <c r="L859"/>
      <c r="M859"/>
    </row>
    <row r="860" spans="12:13">
      <c r="L860"/>
      <c r="M860"/>
    </row>
    <row r="861" spans="12:13">
      <c r="L861"/>
      <c r="M861"/>
    </row>
    <row r="862" spans="12:13">
      <c r="L862"/>
      <c r="M862"/>
    </row>
    <row r="863" spans="12:13">
      <c r="L863"/>
      <c r="M863"/>
    </row>
    <row r="864" spans="12:13">
      <c r="L864"/>
      <c r="M864"/>
    </row>
    <row r="865" spans="12:13">
      <c r="L865"/>
      <c r="M865"/>
    </row>
    <row r="866" spans="12:13">
      <c r="L866"/>
      <c r="M866"/>
    </row>
    <row r="867" spans="12:13">
      <c r="L867"/>
      <c r="M867"/>
    </row>
    <row r="868" spans="12:13">
      <c r="L868"/>
      <c r="M868"/>
    </row>
    <row r="869" spans="12:13">
      <c r="L869"/>
      <c r="M869"/>
    </row>
    <row r="870" spans="12:13">
      <c r="L870"/>
      <c r="M870"/>
    </row>
    <row r="871" spans="12:13">
      <c r="L871"/>
      <c r="M871"/>
    </row>
    <row r="872" spans="12:13">
      <c r="L872"/>
      <c r="M872"/>
    </row>
    <row r="873" spans="12:13">
      <c r="L873"/>
      <c r="M873"/>
    </row>
    <row r="874" spans="12:13">
      <c r="L874"/>
      <c r="M874"/>
    </row>
    <row r="875" spans="12:13">
      <c r="L875"/>
      <c r="M875"/>
    </row>
    <row r="876" spans="12:13">
      <c r="L876"/>
      <c r="M876"/>
    </row>
    <row r="877" spans="12:13">
      <c r="L877"/>
      <c r="M877"/>
    </row>
    <row r="878" spans="12:13">
      <c r="L878"/>
      <c r="M878"/>
    </row>
    <row r="879" spans="12:13">
      <c r="L879"/>
      <c r="M879"/>
    </row>
    <row r="880" spans="12:13">
      <c r="L880"/>
      <c r="M880"/>
    </row>
    <row r="881" spans="12:13">
      <c r="L881"/>
      <c r="M881"/>
    </row>
    <row r="882" spans="12:13">
      <c r="L882"/>
      <c r="M882"/>
    </row>
    <row r="883" spans="12:13">
      <c r="L883"/>
      <c r="M883"/>
    </row>
    <row r="884" spans="12:13">
      <c r="L884"/>
      <c r="M884"/>
    </row>
    <row r="885" spans="12:13">
      <c r="L885"/>
      <c r="M885"/>
    </row>
    <row r="886" spans="12:13">
      <c r="L886"/>
      <c r="M886"/>
    </row>
    <row r="887" spans="12:13">
      <c r="L887"/>
      <c r="M887"/>
    </row>
    <row r="888" spans="12:13">
      <c r="L888"/>
      <c r="M888"/>
    </row>
    <row r="889" spans="12:13">
      <c r="L889"/>
      <c r="M889"/>
    </row>
    <row r="890" spans="12:13">
      <c r="L890"/>
      <c r="M890"/>
    </row>
    <row r="891" spans="12:13">
      <c r="L891"/>
      <c r="M891"/>
    </row>
    <row r="892" spans="12:13">
      <c r="L892"/>
      <c r="M892"/>
    </row>
    <row r="893" spans="12:13">
      <c r="L893"/>
      <c r="M893"/>
    </row>
    <row r="894" spans="12:13">
      <c r="L894"/>
      <c r="M894"/>
    </row>
    <row r="895" spans="12:13">
      <c r="L895"/>
      <c r="M895"/>
    </row>
    <row r="896" spans="12:13">
      <c r="L896"/>
      <c r="M896"/>
    </row>
    <row r="897" spans="12:13">
      <c r="L897"/>
      <c r="M897"/>
    </row>
    <row r="898" spans="12:13">
      <c r="L898"/>
      <c r="M898"/>
    </row>
    <row r="899" spans="12:13">
      <c r="L899"/>
      <c r="M899"/>
    </row>
    <row r="900" spans="12:13">
      <c r="L900"/>
      <c r="M900"/>
    </row>
    <row r="901" spans="12:13">
      <c r="L901"/>
      <c r="M901"/>
    </row>
    <row r="902" spans="12:13">
      <c r="L902"/>
      <c r="M902"/>
    </row>
    <row r="903" spans="12:13">
      <c r="L903"/>
      <c r="M903"/>
    </row>
    <row r="904" spans="12:13">
      <c r="L904"/>
      <c r="M904"/>
    </row>
    <row r="905" spans="12:13">
      <c r="L905"/>
      <c r="M905"/>
    </row>
    <row r="906" spans="12:13">
      <c r="L906"/>
      <c r="M906"/>
    </row>
    <row r="907" spans="12:13">
      <c r="L907"/>
      <c r="M907"/>
    </row>
    <row r="908" spans="12:13">
      <c r="L908"/>
      <c r="M908"/>
    </row>
    <row r="909" spans="12:13">
      <c r="L909"/>
      <c r="M909"/>
    </row>
    <row r="910" spans="12:13">
      <c r="L910"/>
      <c r="M910"/>
    </row>
    <row r="911" spans="12:13">
      <c r="L911"/>
      <c r="M911"/>
    </row>
    <row r="912" spans="12:13">
      <c r="L912"/>
      <c r="M912"/>
    </row>
    <row r="913" spans="12:13">
      <c r="L913"/>
      <c r="M913"/>
    </row>
    <row r="914" spans="12:13">
      <c r="L914"/>
      <c r="M914"/>
    </row>
    <row r="915" spans="12:13">
      <c r="L915"/>
      <c r="M915"/>
    </row>
    <row r="916" spans="12:13">
      <c r="L916"/>
      <c r="M916"/>
    </row>
    <row r="917" spans="12:13">
      <c r="L917"/>
      <c r="M917"/>
    </row>
    <row r="918" spans="12:13">
      <c r="L918"/>
      <c r="M918"/>
    </row>
    <row r="919" spans="12:13">
      <c r="L919"/>
      <c r="M919"/>
    </row>
    <row r="920" spans="12:13">
      <c r="L920"/>
      <c r="M920"/>
    </row>
    <row r="921" spans="12:13">
      <c r="L921"/>
      <c r="M921"/>
    </row>
    <row r="922" spans="12:13">
      <c r="L922"/>
      <c r="M922"/>
    </row>
    <row r="923" spans="12:13">
      <c r="L923"/>
      <c r="M923"/>
    </row>
    <row r="924" spans="12:13">
      <c r="L924"/>
      <c r="M924"/>
    </row>
    <row r="925" spans="12:13">
      <c r="L925"/>
      <c r="M925"/>
    </row>
    <row r="926" spans="12:13">
      <c r="L926"/>
      <c r="M926"/>
    </row>
    <row r="927" spans="12:13">
      <c r="L927"/>
      <c r="M927"/>
    </row>
    <row r="928" spans="12:13">
      <c r="L928"/>
      <c r="M928"/>
    </row>
    <row r="929" spans="12:13">
      <c r="L929"/>
      <c r="M929"/>
    </row>
    <row r="930" spans="12:13">
      <c r="L930"/>
      <c r="M930"/>
    </row>
    <row r="931" spans="12:13">
      <c r="L931"/>
      <c r="M931"/>
    </row>
    <row r="932" spans="12:13">
      <c r="L932"/>
      <c r="M932"/>
    </row>
    <row r="933" spans="12:13">
      <c r="L933"/>
      <c r="M933"/>
    </row>
    <row r="934" spans="12:13">
      <c r="L934"/>
      <c r="M934"/>
    </row>
    <row r="935" spans="12:13">
      <c r="L935"/>
      <c r="M935"/>
    </row>
    <row r="936" spans="12:13">
      <c r="L936"/>
      <c r="M936"/>
    </row>
    <row r="937" spans="12:13">
      <c r="L937"/>
      <c r="M937"/>
    </row>
    <row r="938" spans="12:13">
      <c r="L938"/>
      <c r="M938"/>
    </row>
    <row r="939" spans="12:13">
      <c r="L939"/>
      <c r="M939"/>
    </row>
    <row r="940" spans="12:13">
      <c r="L940"/>
      <c r="M940"/>
    </row>
    <row r="941" spans="12:13">
      <c r="L941"/>
      <c r="M941"/>
    </row>
    <row r="942" spans="12:13">
      <c r="L942"/>
      <c r="M942"/>
    </row>
    <row r="943" spans="12:13">
      <c r="L943"/>
      <c r="M943"/>
    </row>
    <row r="944" spans="12:13">
      <c r="L944"/>
      <c r="M944"/>
    </row>
    <row r="945" spans="12:13">
      <c r="L945"/>
      <c r="M945"/>
    </row>
    <row r="946" spans="12:13">
      <c r="L946"/>
      <c r="M946"/>
    </row>
    <row r="947" spans="12:13">
      <c r="L947"/>
      <c r="M947"/>
    </row>
    <row r="948" spans="12:13">
      <c r="L948"/>
      <c r="M948"/>
    </row>
    <row r="949" spans="12:13">
      <c r="L949"/>
      <c r="M949"/>
    </row>
    <row r="950" spans="12:13">
      <c r="L950"/>
      <c r="M950"/>
    </row>
    <row r="951" spans="12:13">
      <c r="L951"/>
      <c r="M951"/>
    </row>
    <row r="952" spans="12:13">
      <c r="L952"/>
      <c r="M952"/>
    </row>
    <row r="953" spans="12:13">
      <c r="L953"/>
      <c r="M953"/>
    </row>
    <row r="954" spans="12:13">
      <c r="L954"/>
      <c r="M954"/>
    </row>
    <row r="955" spans="12:13">
      <c r="L955"/>
      <c r="M955"/>
    </row>
    <row r="956" spans="12:13">
      <c r="L956"/>
      <c r="M956"/>
    </row>
    <row r="957" spans="12:13">
      <c r="L957"/>
      <c r="M957"/>
    </row>
    <row r="958" spans="12:13">
      <c r="L958"/>
      <c r="M958"/>
    </row>
    <row r="959" spans="12:13">
      <c r="L959"/>
      <c r="M959"/>
    </row>
    <row r="960" spans="12:13">
      <c r="L960"/>
      <c r="M960"/>
    </row>
    <row r="961" spans="12:13">
      <c r="L961"/>
      <c r="M961"/>
    </row>
    <row r="962" spans="12:13">
      <c r="L962"/>
      <c r="M962"/>
    </row>
    <row r="963" spans="12:13">
      <c r="L963"/>
      <c r="M963"/>
    </row>
    <row r="964" spans="12:13">
      <c r="L964"/>
      <c r="M964"/>
    </row>
    <row r="965" spans="12:13">
      <c r="L965"/>
      <c r="M965"/>
    </row>
    <row r="966" spans="12:13">
      <c r="L966"/>
      <c r="M966"/>
    </row>
    <row r="967" spans="12:13">
      <c r="L967"/>
      <c r="M967"/>
    </row>
    <row r="968" spans="12:13">
      <c r="L968"/>
      <c r="M968"/>
    </row>
    <row r="969" spans="12:13">
      <c r="L969"/>
      <c r="M969"/>
    </row>
    <row r="970" spans="12:13">
      <c r="L970"/>
      <c r="M970"/>
    </row>
    <row r="971" spans="12:13">
      <c r="L971"/>
      <c r="M971"/>
    </row>
    <row r="972" spans="12:13">
      <c r="L972"/>
      <c r="M972"/>
    </row>
    <row r="973" spans="12:13">
      <c r="L973"/>
      <c r="M973"/>
    </row>
    <row r="974" spans="12:13">
      <c r="L974"/>
      <c r="M974"/>
    </row>
    <row r="975" spans="12:13">
      <c r="L975"/>
      <c r="M975"/>
    </row>
    <row r="976" spans="12:13">
      <c r="L976"/>
      <c r="M976"/>
    </row>
    <row r="977" spans="12:13">
      <c r="L977"/>
      <c r="M977"/>
    </row>
    <row r="978" spans="12:13">
      <c r="L978"/>
      <c r="M978"/>
    </row>
    <row r="979" spans="12:13">
      <c r="L979"/>
      <c r="M979"/>
    </row>
    <row r="980" spans="12:13">
      <c r="L980"/>
      <c r="M980"/>
    </row>
    <row r="981" spans="12:13">
      <c r="L981"/>
      <c r="M981"/>
    </row>
    <row r="982" spans="12:13">
      <c r="L982"/>
      <c r="M982"/>
    </row>
    <row r="983" spans="12:13">
      <c r="L983"/>
      <c r="M983"/>
    </row>
    <row r="984" spans="12:13">
      <c r="L984"/>
      <c r="M984"/>
    </row>
    <row r="985" spans="12:13">
      <c r="L985"/>
      <c r="M985"/>
    </row>
    <row r="986" spans="12:13">
      <c r="L986"/>
      <c r="M986"/>
    </row>
    <row r="987" spans="12:13">
      <c r="L987"/>
      <c r="M987"/>
    </row>
    <row r="988" spans="12:13">
      <c r="L988"/>
      <c r="M988"/>
    </row>
    <row r="989" spans="12:13">
      <c r="L989"/>
      <c r="M989"/>
    </row>
    <row r="990" spans="12:13">
      <c r="L990"/>
      <c r="M990"/>
    </row>
    <row r="991" spans="12:13">
      <c r="L991"/>
      <c r="M991"/>
    </row>
    <row r="992" spans="12:13">
      <c r="L992"/>
      <c r="M992"/>
    </row>
    <row r="993" spans="12:13">
      <c r="L993"/>
      <c r="M993"/>
    </row>
    <row r="994" spans="12:13">
      <c r="L994"/>
      <c r="M994"/>
    </row>
    <row r="995" spans="12:13">
      <c r="L995"/>
      <c r="M995"/>
    </row>
    <row r="996" spans="12:13">
      <c r="L996"/>
      <c r="M996"/>
    </row>
    <row r="997" spans="12:13">
      <c r="L997"/>
      <c r="M997"/>
    </row>
    <row r="998" spans="12:13">
      <c r="L998"/>
      <c r="M998"/>
    </row>
    <row r="999" spans="12:13">
      <c r="L999"/>
      <c r="M999"/>
    </row>
    <row r="1000" spans="12:13">
      <c r="L1000"/>
      <c r="M1000"/>
    </row>
    <row r="1001" spans="12:13">
      <c r="L1001"/>
      <c r="M1001"/>
    </row>
    <row r="1002" spans="12:13">
      <c r="L1002"/>
      <c r="M1002"/>
    </row>
    <row r="1003" spans="12:13">
      <c r="L1003"/>
      <c r="M1003"/>
    </row>
    <row r="1004" spans="12:13">
      <c r="L1004"/>
      <c r="M1004"/>
    </row>
    <row r="1005" spans="12:13">
      <c r="L1005"/>
      <c r="M1005"/>
    </row>
    <row r="1006" spans="12:13">
      <c r="L1006"/>
      <c r="M1006"/>
    </row>
    <row r="1007" spans="12:13">
      <c r="L1007"/>
      <c r="M1007"/>
    </row>
    <row r="1008" spans="12:13">
      <c r="L1008"/>
      <c r="M1008"/>
    </row>
    <row r="1009" spans="12:13">
      <c r="L1009"/>
      <c r="M1009"/>
    </row>
    <row r="1010" spans="12:13">
      <c r="L1010"/>
      <c r="M1010"/>
    </row>
    <row r="1011" spans="12:13">
      <c r="L1011"/>
      <c r="M1011"/>
    </row>
    <row r="1012" spans="12:13">
      <c r="L1012"/>
      <c r="M1012"/>
    </row>
    <row r="1013" spans="12:13">
      <c r="L1013"/>
      <c r="M1013"/>
    </row>
    <row r="1014" spans="12:13">
      <c r="L1014"/>
      <c r="M1014"/>
    </row>
    <row r="1015" spans="12:13">
      <c r="L1015"/>
      <c r="M1015"/>
    </row>
    <row r="1016" spans="12:13">
      <c r="L1016"/>
      <c r="M1016"/>
    </row>
    <row r="1017" spans="12:13">
      <c r="L1017"/>
      <c r="M1017"/>
    </row>
    <row r="1018" spans="12:13">
      <c r="L1018"/>
      <c r="M1018"/>
    </row>
    <row r="1019" spans="12:13">
      <c r="L1019"/>
      <c r="M1019"/>
    </row>
    <row r="1020" spans="12:13">
      <c r="L1020"/>
      <c r="M1020"/>
    </row>
    <row r="1021" spans="12:13">
      <c r="L1021"/>
      <c r="M1021"/>
    </row>
    <row r="1022" spans="12:13">
      <c r="L1022"/>
      <c r="M1022"/>
    </row>
    <row r="1023" spans="12:13">
      <c r="L1023"/>
      <c r="M1023"/>
    </row>
    <row r="1024" spans="12:13">
      <c r="L1024"/>
      <c r="M1024"/>
    </row>
    <row r="1025" spans="12:13">
      <c r="L1025"/>
      <c r="M1025"/>
    </row>
    <row r="1026" spans="12:13">
      <c r="L1026"/>
      <c r="M1026"/>
    </row>
    <row r="1027" spans="12:13">
      <c r="L1027"/>
      <c r="M1027"/>
    </row>
    <row r="1028" spans="12:13">
      <c r="L1028"/>
      <c r="M1028"/>
    </row>
    <row r="1029" spans="12:13">
      <c r="L1029"/>
      <c r="M1029"/>
    </row>
    <row r="1030" spans="12:13">
      <c r="L1030"/>
      <c r="M1030"/>
    </row>
    <row r="1031" spans="12:13">
      <c r="L1031"/>
      <c r="M1031"/>
    </row>
    <row r="1032" spans="12:13">
      <c r="L1032"/>
      <c r="M1032"/>
    </row>
    <row r="1033" spans="12:13">
      <c r="L1033"/>
      <c r="M1033"/>
    </row>
    <row r="1034" spans="12:13">
      <c r="L1034"/>
      <c r="M1034"/>
    </row>
    <row r="1035" spans="12:13">
      <c r="L1035"/>
      <c r="M1035"/>
    </row>
    <row r="1036" spans="12:13">
      <c r="L1036"/>
      <c r="M1036"/>
    </row>
    <row r="1037" spans="12:13">
      <c r="L1037"/>
      <c r="M1037"/>
    </row>
    <row r="1038" spans="12:13">
      <c r="L1038"/>
      <c r="M1038"/>
    </row>
    <row r="1039" spans="12:13">
      <c r="L1039"/>
      <c r="M1039"/>
    </row>
    <row r="1040" spans="12:13">
      <c r="L1040"/>
      <c r="M1040"/>
    </row>
    <row r="1041" spans="12:13">
      <c r="L1041"/>
      <c r="M1041"/>
    </row>
    <row r="1042" spans="12:13">
      <c r="L1042"/>
      <c r="M1042"/>
    </row>
    <row r="1043" spans="12:13">
      <c r="L1043"/>
      <c r="M1043"/>
    </row>
    <row r="1044" spans="12:13">
      <c r="L1044"/>
      <c r="M1044"/>
    </row>
    <row r="1045" spans="12:13">
      <c r="L1045"/>
      <c r="M1045"/>
    </row>
    <row r="1046" spans="12:13">
      <c r="L1046"/>
      <c r="M1046"/>
    </row>
    <row r="1047" spans="12:13">
      <c r="L1047"/>
      <c r="M1047"/>
    </row>
    <row r="1048" spans="12:13">
      <c r="L1048"/>
      <c r="M1048"/>
    </row>
    <row r="1049" spans="12:13">
      <c r="L1049"/>
      <c r="M1049"/>
    </row>
    <row r="1050" spans="12:13">
      <c r="L1050"/>
      <c r="M1050"/>
    </row>
    <row r="1051" spans="12:13">
      <c r="L1051"/>
      <c r="M1051"/>
    </row>
    <row r="1052" spans="12:13">
      <c r="L1052"/>
      <c r="M1052"/>
    </row>
    <row r="1053" spans="12:13">
      <c r="L1053"/>
      <c r="M1053"/>
    </row>
    <row r="1054" spans="12:13">
      <c r="L1054"/>
      <c r="M1054"/>
    </row>
    <row r="1055" spans="12:13">
      <c r="L1055"/>
      <c r="M1055"/>
    </row>
    <row r="1056" spans="12:13">
      <c r="L1056"/>
      <c r="M1056"/>
    </row>
    <row r="1057" spans="12:13">
      <c r="L1057"/>
      <c r="M1057"/>
    </row>
    <row r="1058" spans="12:13">
      <c r="L1058"/>
      <c r="M1058"/>
    </row>
    <row r="1059" spans="12:13">
      <c r="L1059"/>
      <c r="M1059"/>
    </row>
    <row r="1060" spans="12:13">
      <c r="L1060"/>
      <c r="M1060"/>
    </row>
    <row r="1061" spans="12:13">
      <c r="L1061"/>
      <c r="M1061"/>
    </row>
    <row r="1062" spans="12:13">
      <c r="L1062"/>
      <c r="M1062"/>
    </row>
    <row r="1063" spans="12:13">
      <c r="L1063"/>
      <c r="M1063"/>
    </row>
    <row r="1064" spans="12:13">
      <c r="L1064"/>
      <c r="M1064"/>
    </row>
    <row r="1065" spans="12:13">
      <c r="L1065"/>
      <c r="M1065"/>
    </row>
    <row r="1066" spans="12:13">
      <c r="L1066"/>
      <c r="M1066"/>
    </row>
    <row r="1067" spans="12:13">
      <c r="L1067"/>
      <c r="M1067"/>
    </row>
    <row r="1068" spans="12:13">
      <c r="L1068"/>
      <c r="M1068"/>
    </row>
    <row r="1069" spans="12:13">
      <c r="L1069"/>
      <c r="M1069"/>
    </row>
    <row r="1070" spans="12:13">
      <c r="L1070"/>
      <c r="M1070"/>
    </row>
    <row r="1071" spans="12:13">
      <c r="L1071"/>
      <c r="M1071"/>
    </row>
    <row r="1072" spans="12:13">
      <c r="L1072"/>
      <c r="M1072"/>
    </row>
    <row r="1073" spans="12:13">
      <c r="L1073"/>
      <c r="M1073"/>
    </row>
    <row r="1074" spans="12:13">
      <c r="L1074"/>
      <c r="M1074"/>
    </row>
    <row r="1075" spans="12:13">
      <c r="L1075"/>
      <c r="M1075"/>
    </row>
    <row r="1076" spans="12:13">
      <c r="L1076"/>
      <c r="M1076"/>
    </row>
    <row r="1077" spans="12:13">
      <c r="L1077"/>
      <c r="M1077"/>
    </row>
    <row r="1078" spans="12:13">
      <c r="L1078"/>
      <c r="M1078"/>
    </row>
    <row r="1079" spans="12:13">
      <c r="L1079"/>
      <c r="M1079"/>
    </row>
    <row r="1080" spans="12:13">
      <c r="L1080"/>
      <c r="M1080"/>
    </row>
    <row r="1081" spans="12:13">
      <c r="L1081"/>
      <c r="M1081"/>
    </row>
    <row r="1082" spans="12:13">
      <c r="L1082"/>
      <c r="M1082"/>
    </row>
    <row r="1083" spans="12:13">
      <c r="L1083"/>
      <c r="M1083"/>
    </row>
    <row r="1084" spans="12:13">
      <c r="L1084"/>
      <c r="M1084"/>
    </row>
    <row r="1085" spans="12:13">
      <c r="L1085"/>
      <c r="M1085"/>
    </row>
    <row r="1086" spans="12:13">
      <c r="L1086"/>
      <c r="M1086"/>
    </row>
    <row r="1087" spans="12:13">
      <c r="L1087"/>
      <c r="M1087"/>
    </row>
    <row r="1088" spans="12:13">
      <c r="L1088"/>
      <c r="M1088"/>
    </row>
    <row r="1089" spans="12:13">
      <c r="L1089"/>
      <c r="M1089"/>
    </row>
    <row r="1090" spans="12:13">
      <c r="L1090"/>
      <c r="M1090"/>
    </row>
    <row r="1091" spans="12:13">
      <c r="L1091"/>
      <c r="M1091"/>
    </row>
    <row r="1092" spans="12:13">
      <c r="L1092"/>
      <c r="M1092"/>
    </row>
    <row r="1093" spans="12:13">
      <c r="L1093"/>
      <c r="M1093"/>
    </row>
    <row r="1094" spans="12:13">
      <c r="L1094"/>
      <c r="M1094"/>
    </row>
    <row r="1095" spans="12:13">
      <c r="L1095"/>
      <c r="M1095"/>
    </row>
    <row r="1096" spans="12:13">
      <c r="L1096"/>
      <c r="M1096"/>
    </row>
    <row r="1097" spans="12:13">
      <c r="L1097"/>
      <c r="M1097"/>
    </row>
    <row r="1098" spans="12:13">
      <c r="L1098"/>
      <c r="M1098"/>
    </row>
    <row r="1099" spans="12:13">
      <c r="L1099"/>
      <c r="M1099"/>
    </row>
    <row r="1100" spans="12:13">
      <c r="L1100"/>
      <c r="M1100"/>
    </row>
    <row r="1101" spans="12:13">
      <c r="L1101"/>
      <c r="M1101"/>
    </row>
    <row r="1102" spans="12:13">
      <c r="L1102"/>
      <c r="M1102"/>
    </row>
    <row r="1103" spans="12:13">
      <c r="L1103"/>
      <c r="M1103"/>
    </row>
    <row r="1104" spans="12:13">
      <c r="L1104"/>
      <c r="M1104"/>
    </row>
    <row r="1105" spans="12:13">
      <c r="L1105"/>
      <c r="M1105"/>
    </row>
    <row r="1106" spans="12:13">
      <c r="L1106"/>
      <c r="M1106"/>
    </row>
    <row r="1107" spans="12:13">
      <c r="L1107"/>
      <c r="M1107"/>
    </row>
    <row r="1108" spans="12:13">
      <c r="L1108"/>
      <c r="M1108"/>
    </row>
    <row r="1109" spans="12:13">
      <c r="L1109"/>
      <c r="M1109"/>
    </row>
    <row r="1110" spans="12:13">
      <c r="L1110"/>
      <c r="M1110"/>
    </row>
    <row r="1111" spans="12:13">
      <c r="L1111"/>
      <c r="M1111"/>
    </row>
    <row r="1112" spans="12:13">
      <c r="L1112"/>
      <c r="M1112"/>
    </row>
    <row r="1113" spans="12:13">
      <c r="L1113"/>
      <c r="M1113"/>
    </row>
    <row r="1114" spans="12:13">
      <c r="L1114"/>
      <c r="M1114"/>
    </row>
    <row r="1115" spans="12:13">
      <c r="L1115"/>
      <c r="M1115"/>
    </row>
    <row r="1116" spans="12:13">
      <c r="L1116"/>
      <c r="M1116"/>
    </row>
    <row r="1117" spans="12:13">
      <c r="L1117"/>
      <c r="M1117"/>
    </row>
    <row r="1118" spans="12:13">
      <c r="L1118"/>
      <c r="M1118"/>
    </row>
    <row r="1119" spans="12:13">
      <c r="L1119"/>
      <c r="M1119"/>
    </row>
    <row r="1120" spans="12:13">
      <c r="L1120"/>
      <c r="M1120"/>
    </row>
    <row r="1121" spans="12:13">
      <c r="L1121"/>
      <c r="M1121"/>
    </row>
    <row r="1122" spans="12:13">
      <c r="L1122"/>
      <c r="M1122"/>
    </row>
    <row r="1123" spans="12:13">
      <c r="L1123"/>
      <c r="M1123"/>
    </row>
    <row r="1124" spans="12:13">
      <c r="L1124"/>
      <c r="M1124"/>
    </row>
    <row r="1125" spans="12:13">
      <c r="L1125"/>
      <c r="M1125"/>
    </row>
    <row r="1126" spans="12:13">
      <c r="L1126"/>
      <c r="M1126"/>
    </row>
    <row r="1127" spans="12:13">
      <c r="L1127"/>
      <c r="M1127"/>
    </row>
    <row r="1128" spans="12:13">
      <c r="L1128"/>
      <c r="M1128"/>
    </row>
    <row r="1129" spans="12:13">
      <c r="L1129"/>
      <c r="M1129"/>
    </row>
    <row r="1130" spans="12:13">
      <c r="L1130"/>
      <c r="M1130"/>
    </row>
    <row r="1131" spans="12:13">
      <c r="L1131"/>
      <c r="M1131"/>
    </row>
    <row r="1132" spans="12:13">
      <c r="L1132"/>
      <c r="M1132"/>
    </row>
    <row r="1133" spans="12:13">
      <c r="L1133"/>
      <c r="M1133"/>
    </row>
    <row r="1134" spans="12:13">
      <c r="L1134"/>
      <c r="M1134"/>
    </row>
    <row r="1135" spans="12:13">
      <c r="L1135"/>
      <c r="M1135"/>
    </row>
    <row r="1136" spans="12:13">
      <c r="L1136"/>
      <c r="M1136"/>
    </row>
    <row r="1137" spans="12:13">
      <c r="L1137"/>
      <c r="M1137"/>
    </row>
    <row r="1138" spans="12:13">
      <c r="L1138"/>
      <c r="M1138"/>
    </row>
    <row r="1139" spans="12:13">
      <c r="L1139"/>
      <c r="M1139"/>
    </row>
    <row r="1140" spans="12:13">
      <c r="L1140"/>
      <c r="M1140"/>
    </row>
    <row r="1141" spans="12:13">
      <c r="L1141"/>
      <c r="M1141"/>
    </row>
    <row r="1142" spans="12:13">
      <c r="L1142"/>
      <c r="M1142"/>
    </row>
    <row r="1143" spans="12:13">
      <c r="L1143"/>
      <c r="M1143"/>
    </row>
    <row r="1144" spans="12:13">
      <c r="L1144"/>
      <c r="M1144"/>
    </row>
    <row r="1145" spans="12:13">
      <c r="L1145"/>
      <c r="M1145"/>
    </row>
    <row r="1146" spans="12:13">
      <c r="L1146"/>
      <c r="M1146"/>
    </row>
    <row r="1147" spans="12:13">
      <c r="L1147"/>
      <c r="M1147"/>
    </row>
    <row r="1148" spans="12:13">
      <c r="L1148"/>
      <c r="M1148"/>
    </row>
    <row r="1149" spans="12:13">
      <c r="L1149"/>
      <c r="M1149"/>
    </row>
    <row r="1150" spans="12:13">
      <c r="L1150"/>
      <c r="M1150"/>
    </row>
    <row r="1151" spans="12:13">
      <c r="L1151"/>
      <c r="M1151"/>
    </row>
    <row r="1152" spans="12:13">
      <c r="L1152"/>
      <c r="M1152"/>
    </row>
    <row r="1153" spans="12:13">
      <c r="L1153"/>
      <c r="M1153"/>
    </row>
    <row r="1154" spans="12:13">
      <c r="L1154"/>
      <c r="M1154"/>
    </row>
    <row r="1155" spans="12:13">
      <c r="L1155"/>
      <c r="M1155"/>
    </row>
    <row r="1156" spans="12:13">
      <c r="L1156"/>
      <c r="M1156"/>
    </row>
    <row r="1157" spans="12:13">
      <c r="L1157"/>
      <c r="M1157"/>
    </row>
    <row r="1158" spans="12:13">
      <c r="L1158"/>
      <c r="M1158"/>
    </row>
    <row r="1159" spans="12:13">
      <c r="L1159"/>
      <c r="M1159"/>
    </row>
    <row r="1160" spans="12:13">
      <c r="L1160"/>
      <c r="M1160"/>
    </row>
    <row r="1161" spans="12:13">
      <c r="L1161"/>
      <c r="M1161"/>
    </row>
    <row r="1162" spans="12:13">
      <c r="L1162"/>
      <c r="M1162"/>
    </row>
    <row r="1163" spans="12:13">
      <c r="L1163"/>
      <c r="M1163"/>
    </row>
    <row r="1164" spans="12:13">
      <c r="L1164"/>
      <c r="M1164"/>
    </row>
    <row r="1165" spans="12:13">
      <c r="L1165"/>
      <c r="M1165"/>
    </row>
    <row r="1166" spans="12:13">
      <c r="L1166"/>
      <c r="M1166"/>
    </row>
    <row r="1167" spans="12:13">
      <c r="L1167"/>
      <c r="M1167"/>
    </row>
    <row r="1168" spans="12:13">
      <c r="L1168"/>
      <c r="M1168"/>
    </row>
    <row r="1169" spans="12:13">
      <c r="L1169"/>
      <c r="M1169"/>
    </row>
    <row r="1170" spans="12:13">
      <c r="L1170"/>
      <c r="M1170"/>
    </row>
    <row r="1171" spans="12:13">
      <c r="L1171"/>
      <c r="M1171"/>
    </row>
    <row r="1172" spans="12:13">
      <c r="L1172"/>
      <c r="M1172"/>
    </row>
    <row r="1173" spans="12:13">
      <c r="L1173"/>
      <c r="M1173"/>
    </row>
    <row r="1174" spans="12:13">
      <c r="L1174"/>
      <c r="M1174"/>
    </row>
    <row r="1175" spans="12:13">
      <c r="L1175"/>
      <c r="M1175"/>
    </row>
    <row r="1176" spans="12:13">
      <c r="L1176"/>
      <c r="M1176"/>
    </row>
    <row r="1177" spans="12:13">
      <c r="L1177"/>
      <c r="M1177"/>
    </row>
    <row r="1178" spans="12:13">
      <c r="L1178"/>
      <c r="M1178"/>
    </row>
    <row r="1179" spans="12:13">
      <c r="L1179"/>
      <c r="M1179"/>
    </row>
    <row r="1180" spans="12:13">
      <c r="L1180"/>
      <c r="M1180"/>
    </row>
    <row r="1181" spans="12:13">
      <c r="L1181"/>
      <c r="M1181"/>
    </row>
    <row r="1182" spans="12:13">
      <c r="L1182"/>
      <c r="M1182"/>
    </row>
    <row r="1183" spans="12:13">
      <c r="L1183"/>
      <c r="M1183"/>
    </row>
    <row r="1184" spans="12:13">
      <c r="L1184"/>
      <c r="M1184"/>
    </row>
    <row r="1185" spans="12:13">
      <c r="L1185"/>
      <c r="M1185"/>
    </row>
    <row r="1186" spans="12:13">
      <c r="L1186"/>
      <c r="M1186"/>
    </row>
    <row r="1187" spans="12:13">
      <c r="L1187"/>
      <c r="M1187"/>
    </row>
    <row r="1188" spans="12:13">
      <c r="L1188"/>
      <c r="M1188"/>
    </row>
    <row r="1189" spans="12:13">
      <c r="L1189"/>
      <c r="M1189"/>
    </row>
    <row r="1190" spans="12:13">
      <c r="L1190"/>
      <c r="M1190"/>
    </row>
    <row r="1191" spans="12:13">
      <c r="L1191"/>
      <c r="M1191"/>
    </row>
    <row r="1192" spans="12:13">
      <c r="L1192"/>
      <c r="M1192"/>
    </row>
    <row r="1193" spans="12:13">
      <c r="L1193"/>
      <c r="M1193"/>
    </row>
    <row r="1194" spans="12:13">
      <c r="L1194"/>
      <c r="M1194"/>
    </row>
    <row r="1195" spans="12:13">
      <c r="L1195"/>
      <c r="M1195"/>
    </row>
    <row r="1196" spans="12:13">
      <c r="L1196"/>
      <c r="M1196"/>
    </row>
    <row r="1197" spans="12:13">
      <c r="L1197"/>
      <c r="M1197"/>
    </row>
    <row r="1198" spans="12:13">
      <c r="L1198"/>
      <c r="M1198"/>
    </row>
    <row r="1199" spans="12:13">
      <c r="L1199"/>
      <c r="M1199"/>
    </row>
    <row r="1200" spans="12:13">
      <c r="L1200"/>
      <c r="M1200"/>
    </row>
    <row r="1201" spans="12:13">
      <c r="L1201"/>
      <c r="M1201"/>
    </row>
    <row r="1202" spans="12:13">
      <c r="L1202"/>
      <c r="M1202"/>
    </row>
    <row r="1203" spans="12:13">
      <c r="L1203"/>
      <c r="M1203"/>
    </row>
    <row r="1204" spans="12:13">
      <c r="L1204"/>
      <c r="M1204"/>
    </row>
    <row r="1205" spans="12:13">
      <c r="L1205"/>
      <c r="M1205"/>
    </row>
    <row r="1206" spans="12:13">
      <c r="L1206"/>
      <c r="M1206"/>
    </row>
    <row r="1207" spans="12:13">
      <c r="L1207"/>
      <c r="M1207"/>
    </row>
    <row r="1208" spans="12:13">
      <c r="L1208"/>
      <c r="M1208"/>
    </row>
    <row r="1209" spans="12:13">
      <c r="L1209"/>
      <c r="M1209"/>
    </row>
    <row r="1210" spans="12:13">
      <c r="L1210"/>
      <c r="M1210"/>
    </row>
    <row r="1211" spans="12:13">
      <c r="L1211"/>
      <c r="M1211"/>
    </row>
    <row r="1212" spans="12:13">
      <c r="L1212"/>
      <c r="M1212"/>
    </row>
    <row r="1213" spans="12:13">
      <c r="L1213"/>
      <c r="M1213"/>
    </row>
    <row r="1214" spans="12:13">
      <c r="L1214"/>
      <c r="M1214"/>
    </row>
    <row r="1215" spans="12:13">
      <c r="L1215"/>
      <c r="M1215"/>
    </row>
    <row r="1216" spans="12:13">
      <c r="L1216"/>
      <c r="M1216"/>
    </row>
    <row r="1217" spans="12:13">
      <c r="L1217"/>
      <c r="M1217"/>
    </row>
    <row r="1218" spans="12:13">
      <c r="L1218"/>
      <c r="M1218"/>
    </row>
    <row r="1219" spans="12:13">
      <c r="L1219"/>
      <c r="M1219"/>
    </row>
    <row r="1220" spans="12:13">
      <c r="L1220"/>
      <c r="M1220"/>
    </row>
    <row r="1221" spans="12:13">
      <c r="L1221"/>
      <c r="M1221"/>
    </row>
    <row r="1222" spans="12:13">
      <c r="L1222"/>
      <c r="M1222"/>
    </row>
    <row r="1223" spans="12:13">
      <c r="L1223"/>
      <c r="M1223"/>
    </row>
    <row r="1224" spans="12:13">
      <c r="L1224"/>
      <c r="M1224"/>
    </row>
    <row r="1225" spans="12:13">
      <c r="L1225"/>
      <c r="M1225"/>
    </row>
    <row r="1226" spans="12:13">
      <c r="L1226"/>
      <c r="M1226"/>
    </row>
    <row r="1227" spans="12:13">
      <c r="L1227"/>
      <c r="M1227"/>
    </row>
    <row r="1228" spans="12:13">
      <c r="L1228"/>
      <c r="M1228"/>
    </row>
    <row r="1229" spans="12:13">
      <c r="L1229"/>
      <c r="M1229"/>
    </row>
    <row r="1230" spans="12:13">
      <c r="L1230"/>
      <c r="M1230"/>
    </row>
    <row r="1231" spans="12:13">
      <c r="L1231"/>
      <c r="M1231"/>
    </row>
    <row r="1232" spans="12:13">
      <c r="L1232"/>
      <c r="M1232"/>
    </row>
    <row r="1233" spans="12:13">
      <c r="L1233"/>
      <c r="M1233"/>
    </row>
    <row r="1234" spans="12:13">
      <c r="L1234"/>
      <c r="M1234"/>
    </row>
    <row r="1235" spans="12:13">
      <c r="L1235"/>
      <c r="M1235"/>
    </row>
    <row r="1236" spans="12:13">
      <c r="L1236"/>
      <c r="M1236"/>
    </row>
    <row r="1237" spans="12:13">
      <c r="L1237"/>
      <c r="M1237"/>
    </row>
    <row r="1238" spans="12:13">
      <c r="L1238"/>
      <c r="M1238"/>
    </row>
    <row r="1239" spans="12:13">
      <c r="L1239"/>
      <c r="M1239"/>
    </row>
    <row r="1240" spans="12:13">
      <c r="L1240"/>
      <c r="M1240"/>
    </row>
    <row r="1241" spans="12:13">
      <c r="L1241"/>
      <c r="M1241"/>
    </row>
    <row r="1242" spans="12:13">
      <c r="L1242"/>
      <c r="M1242"/>
    </row>
    <row r="1243" spans="12:13">
      <c r="L1243"/>
      <c r="M1243"/>
    </row>
    <row r="1244" spans="12:13">
      <c r="L1244"/>
      <c r="M1244"/>
    </row>
    <row r="1245" spans="12:13">
      <c r="L1245"/>
      <c r="M1245"/>
    </row>
    <row r="1246" spans="12:13">
      <c r="L1246"/>
      <c r="M1246"/>
    </row>
    <row r="1247" spans="12:13">
      <c r="L1247"/>
      <c r="M1247"/>
    </row>
    <row r="1248" spans="12:13">
      <c r="L1248"/>
      <c r="M1248"/>
    </row>
    <row r="1249" spans="12:13">
      <c r="L1249"/>
      <c r="M1249"/>
    </row>
    <row r="1250" spans="12:13">
      <c r="L1250"/>
      <c r="M1250"/>
    </row>
    <row r="1251" spans="12:13">
      <c r="L1251"/>
      <c r="M1251"/>
    </row>
    <row r="1252" spans="12:13">
      <c r="L1252"/>
      <c r="M1252"/>
    </row>
    <row r="1253" spans="12:13">
      <c r="L1253"/>
      <c r="M1253"/>
    </row>
    <row r="1254" spans="12:13">
      <c r="L1254"/>
      <c r="M1254"/>
    </row>
    <row r="1255" spans="12:13">
      <c r="L1255"/>
      <c r="M1255"/>
    </row>
    <row r="1256" spans="12:13">
      <c r="L1256"/>
      <c r="M1256"/>
    </row>
    <row r="1257" spans="12:13">
      <c r="L1257"/>
      <c r="M1257"/>
    </row>
    <row r="1258" spans="12:13">
      <c r="L1258"/>
      <c r="M1258"/>
    </row>
    <row r="1259" spans="12:13">
      <c r="L1259"/>
      <c r="M1259"/>
    </row>
    <row r="1260" spans="12:13">
      <c r="L1260"/>
      <c r="M1260"/>
    </row>
    <row r="1261" spans="12:13">
      <c r="L1261"/>
      <c r="M1261"/>
    </row>
    <row r="1262" spans="12:13">
      <c r="L1262"/>
      <c r="M1262"/>
    </row>
    <row r="1263" spans="12:13">
      <c r="L1263"/>
      <c r="M1263"/>
    </row>
    <row r="1264" spans="12:13">
      <c r="L1264"/>
      <c r="M1264"/>
    </row>
    <row r="1265" spans="12:13">
      <c r="L1265"/>
      <c r="M1265"/>
    </row>
    <row r="1266" spans="12:13">
      <c r="L1266"/>
      <c r="M1266"/>
    </row>
    <row r="1267" spans="12:13">
      <c r="L1267"/>
      <c r="M1267"/>
    </row>
    <row r="1268" spans="12:13">
      <c r="L1268"/>
      <c r="M1268"/>
    </row>
    <row r="1269" spans="12:13">
      <c r="L1269"/>
      <c r="M1269"/>
    </row>
    <row r="1270" spans="12:13">
      <c r="L1270"/>
      <c r="M1270"/>
    </row>
    <row r="1271" spans="12:13">
      <c r="L1271"/>
      <c r="M1271"/>
    </row>
    <row r="1272" spans="12:13">
      <c r="L1272"/>
      <c r="M1272"/>
    </row>
    <row r="1273" spans="12:13">
      <c r="L1273"/>
      <c r="M1273"/>
    </row>
    <row r="1274" spans="12:13">
      <c r="L1274"/>
      <c r="M1274"/>
    </row>
    <row r="1275" spans="12:13">
      <c r="L1275"/>
      <c r="M1275"/>
    </row>
    <row r="1276" spans="12:13">
      <c r="L1276"/>
      <c r="M1276"/>
    </row>
    <row r="1277" spans="12:13">
      <c r="L1277"/>
      <c r="M1277"/>
    </row>
    <row r="1278" spans="12:13">
      <c r="L1278"/>
      <c r="M1278"/>
    </row>
    <row r="1279" spans="12:13">
      <c r="L1279"/>
      <c r="M1279"/>
    </row>
    <row r="1280" spans="12:13">
      <c r="L1280"/>
      <c r="M1280"/>
    </row>
    <row r="1281" spans="12:13">
      <c r="L1281"/>
      <c r="M1281"/>
    </row>
    <row r="1282" spans="12:13">
      <c r="L1282"/>
      <c r="M1282"/>
    </row>
    <row r="1283" spans="12:13">
      <c r="L1283"/>
      <c r="M1283"/>
    </row>
    <row r="1284" spans="12:13">
      <c r="L1284"/>
      <c r="M1284"/>
    </row>
    <row r="1285" spans="12:13">
      <c r="L1285"/>
      <c r="M1285"/>
    </row>
    <row r="1286" spans="12:13">
      <c r="L1286"/>
      <c r="M1286"/>
    </row>
    <row r="1287" spans="12:13">
      <c r="L1287"/>
      <c r="M1287"/>
    </row>
    <row r="1288" spans="12:13">
      <c r="L1288"/>
      <c r="M1288"/>
    </row>
    <row r="1289" spans="12:13">
      <c r="L1289"/>
      <c r="M1289"/>
    </row>
    <row r="1290" spans="12:13">
      <c r="L1290"/>
      <c r="M1290"/>
    </row>
    <row r="1291" spans="12:13">
      <c r="L1291"/>
      <c r="M1291"/>
    </row>
    <row r="1292" spans="12:13">
      <c r="L1292"/>
      <c r="M1292"/>
    </row>
    <row r="1293" spans="12:13">
      <c r="L1293"/>
      <c r="M1293"/>
    </row>
    <row r="1294" spans="12:13">
      <c r="L1294"/>
      <c r="M1294"/>
    </row>
    <row r="1295" spans="12:13">
      <c r="L1295"/>
      <c r="M1295"/>
    </row>
    <row r="1296" spans="12:13">
      <c r="L1296"/>
      <c r="M1296"/>
    </row>
    <row r="1297" spans="12:13">
      <c r="L1297"/>
      <c r="M1297"/>
    </row>
    <row r="1298" spans="12:13">
      <c r="L1298"/>
      <c r="M1298"/>
    </row>
    <row r="1299" spans="12:13">
      <c r="L1299"/>
      <c r="M1299"/>
    </row>
    <row r="1300" spans="12:13">
      <c r="L1300"/>
      <c r="M1300"/>
    </row>
    <row r="1301" spans="12:13">
      <c r="L1301"/>
      <c r="M1301"/>
    </row>
    <row r="1302" spans="12:13">
      <c r="L1302"/>
      <c r="M1302"/>
    </row>
    <row r="1303" spans="12:13">
      <c r="L1303"/>
      <c r="M1303"/>
    </row>
    <row r="1304" spans="12:13">
      <c r="L1304"/>
      <c r="M1304"/>
    </row>
    <row r="1305" spans="12:13">
      <c r="L1305"/>
      <c r="M1305"/>
    </row>
    <row r="1306" spans="12:13">
      <c r="L1306"/>
      <c r="M1306"/>
    </row>
    <row r="1307" spans="12:13">
      <c r="L1307"/>
      <c r="M1307"/>
    </row>
    <row r="1308" spans="12:13">
      <c r="L1308"/>
      <c r="M1308"/>
    </row>
    <row r="1309" spans="12:13">
      <c r="L1309"/>
      <c r="M1309"/>
    </row>
    <row r="1310" spans="12:13">
      <c r="L1310"/>
      <c r="M1310"/>
    </row>
    <row r="1311" spans="12:13">
      <c r="L1311"/>
      <c r="M1311"/>
    </row>
    <row r="1312" spans="12:13">
      <c r="L1312"/>
      <c r="M1312"/>
    </row>
    <row r="1313" spans="12:13">
      <c r="L1313"/>
      <c r="M1313"/>
    </row>
    <row r="1314" spans="12:13">
      <c r="L1314"/>
      <c r="M1314"/>
    </row>
    <row r="1315" spans="12:13">
      <c r="L1315"/>
      <c r="M1315"/>
    </row>
    <row r="1316" spans="12:13">
      <c r="L1316"/>
      <c r="M1316"/>
    </row>
    <row r="1317" spans="12:13">
      <c r="L1317"/>
      <c r="M1317"/>
    </row>
    <row r="1318" spans="12:13">
      <c r="L1318"/>
      <c r="M1318"/>
    </row>
    <row r="1319" spans="12:13">
      <c r="L1319"/>
      <c r="M1319"/>
    </row>
    <row r="1320" spans="12:13">
      <c r="L1320"/>
      <c r="M1320"/>
    </row>
    <row r="1321" spans="12:13">
      <c r="L1321"/>
      <c r="M1321"/>
    </row>
    <row r="1322" spans="12:13">
      <c r="L1322"/>
      <c r="M1322"/>
    </row>
    <row r="1323" spans="12:13">
      <c r="L1323"/>
      <c r="M1323"/>
    </row>
    <row r="1324" spans="12:13">
      <c r="L1324"/>
      <c r="M1324"/>
    </row>
    <row r="1325" spans="12:13">
      <c r="L1325"/>
      <c r="M1325"/>
    </row>
    <row r="1326" spans="12:13">
      <c r="L1326"/>
      <c r="M1326"/>
    </row>
    <row r="1327" spans="12:13">
      <c r="L1327"/>
      <c r="M1327"/>
    </row>
    <row r="1328" spans="12:13">
      <c r="L1328"/>
      <c r="M1328"/>
    </row>
    <row r="1329" spans="12:13">
      <c r="L1329"/>
      <c r="M1329"/>
    </row>
    <row r="1330" spans="12:13">
      <c r="L1330"/>
      <c r="M1330"/>
    </row>
    <row r="1331" spans="12:13">
      <c r="L1331"/>
      <c r="M1331"/>
    </row>
    <row r="1332" spans="12:13">
      <c r="L1332"/>
      <c r="M1332"/>
    </row>
    <row r="1333" spans="12:13">
      <c r="L1333"/>
      <c r="M1333"/>
    </row>
    <row r="1334" spans="12:13">
      <c r="L1334"/>
      <c r="M1334"/>
    </row>
    <row r="1335" spans="12:13">
      <c r="L1335"/>
      <c r="M1335"/>
    </row>
    <row r="1336" spans="12:13">
      <c r="L1336"/>
      <c r="M1336"/>
    </row>
    <row r="1337" spans="12:13">
      <c r="L1337"/>
      <c r="M1337"/>
    </row>
    <row r="1338" spans="12:13">
      <c r="L1338"/>
      <c r="M1338"/>
    </row>
    <row r="1339" spans="12:13">
      <c r="L1339"/>
      <c r="M1339"/>
    </row>
    <row r="1340" spans="12:13">
      <c r="L1340"/>
      <c r="M1340"/>
    </row>
    <row r="1341" spans="12:13">
      <c r="L1341"/>
      <c r="M1341"/>
    </row>
    <row r="1342" spans="12:13">
      <c r="L1342"/>
      <c r="M1342"/>
    </row>
    <row r="1343" spans="12:13">
      <c r="L1343"/>
      <c r="M1343"/>
    </row>
    <row r="1344" spans="12:13">
      <c r="L1344"/>
      <c r="M1344"/>
    </row>
    <row r="1345" spans="12:13">
      <c r="L1345"/>
      <c r="M1345"/>
    </row>
    <row r="1346" spans="12:13">
      <c r="L1346"/>
      <c r="M1346"/>
    </row>
    <row r="1347" spans="12:13">
      <c r="L1347"/>
      <c r="M1347"/>
    </row>
    <row r="1348" spans="12:13">
      <c r="L1348"/>
      <c r="M1348"/>
    </row>
    <row r="1349" spans="12:13">
      <c r="L1349"/>
      <c r="M1349"/>
    </row>
    <row r="1350" spans="12:13">
      <c r="L1350"/>
      <c r="M1350"/>
    </row>
    <row r="1351" spans="12:13">
      <c r="L1351"/>
      <c r="M1351"/>
    </row>
    <row r="1352" spans="12:13">
      <c r="L1352"/>
      <c r="M1352"/>
    </row>
    <row r="1353" spans="12:13">
      <c r="L1353"/>
      <c r="M1353"/>
    </row>
    <row r="1354" spans="12:13">
      <c r="L1354"/>
      <c r="M1354"/>
    </row>
    <row r="1355" spans="12:13">
      <c r="L1355"/>
      <c r="M1355"/>
    </row>
    <row r="1356" spans="12:13">
      <c r="L1356"/>
      <c r="M1356"/>
    </row>
    <row r="1357" spans="12:13">
      <c r="L1357"/>
      <c r="M1357"/>
    </row>
    <row r="1358" spans="12:13">
      <c r="L1358"/>
      <c r="M1358"/>
    </row>
    <row r="1359" spans="12:13">
      <c r="L1359"/>
      <c r="M1359"/>
    </row>
    <row r="1360" spans="12:13">
      <c r="L1360"/>
      <c r="M1360"/>
    </row>
    <row r="1361" spans="12:13">
      <c r="L1361"/>
      <c r="M1361"/>
    </row>
    <row r="1362" spans="12:13">
      <c r="L1362"/>
      <c r="M1362"/>
    </row>
    <row r="1363" spans="12:13">
      <c r="L1363"/>
      <c r="M1363"/>
    </row>
    <row r="1364" spans="12:13">
      <c r="L1364"/>
      <c r="M1364"/>
    </row>
    <row r="1365" spans="12:13">
      <c r="L1365"/>
      <c r="M1365"/>
    </row>
    <row r="1366" spans="12:13">
      <c r="L1366"/>
      <c r="M1366"/>
    </row>
    <row r="1367" spans="12:13">
      <c r="L1367"/>
      <c r="M1367"/>
    </row>
    <row r="1368" spans="12:13">
      <c r="L1368"/>
      <c r="M1368"/>
    </row>
    <row r="1369" spans="12:13">
      <c r="L1369"/>
      <c r="M1369"/>
    </row>
    <row r="1370" spans="12:13">
      <c r="L1370"/>
      <c r="M1370"/>
    </row>
    <row r="1371" spans="12:13">
      <c r="L1371"/>
      <c r="M1371"/>
    </row>
    <row r="1372" spans="12:13">
      <c r="L1372"/>
      <c r="M1372"/>
    </row>
    <row r="1373" spans="12:13">
      <c r="L1373"/>
      <c r="M1373"/>
    </row>
    <row r="1374" spans="12:13">
      <c r="L1374"/>
      <c r="M1374"/>
    </row>
    <row r="1375" spans="12:13">
      <c r="L1375"/>
      <c r="M1375"/>
    </row>
    <row r="1376" spans="12:13">
      <c r="L1376"/>
      <c r="M1376"/>
    </row>
    <row r="1377" spans="12:13">
      <c r="L1377"/>
      <c r="M1377"/>
    </row>
    <row r="1378" spans="12:13">
      <c r="L1378"/>
      <c r="M1378"/>
    </row>
    <row r="1379" spans="12:13">
      <c r="L1379"/>
      <c r="M1379"/>
    </row>
    <row r="1380" spans="12:13">
      <c r="L1380"/>
      <c r="M1380"/>
    </row>
    <row r="1381" spans="12:13">
      <c r="L1381"/>
      <c r="M1381"/>
    </row>
    <row r="1382" spans="12:13">
      <c r="L1382"/>
      <c r="M1382"/>
    </row>
    <row r="1383" spans="12:13">
      <c r="L1383"/>
      <c r="M1383"/>
    </row>
    <row r="1384" spans="12:13">
      <c r="L1384"/>
      <c r="M1384"/>
    </row>
    <row r="1385" spans="12:13">
      <c r="L1385"/>
      <c r="M1385"/>
    </row>
    <row r="1386" spans="12:13">
      <c r="L1386"/>
      <c r="M1386"/>
    </row>
    <row r="1387" spans="12:13">
      <c r="L1387"/>
      <c r="M1387"/>
    </row>
    <row r="1388" spans="12:13">
      <c r="L1388"/>
      <c r="M1388"/>
    </row>
    <row r="1389" spans="12:13">
      <c r="L1389"/>
      <c r="M1389"/>
    </row>
    <row r="1390" spans="12:13">
      <c r="L1390"/>
      <c r="M1390"/>
    </row>
    <row r="1391" spans="12:13">
      <c r="L1391"/>
      <c r="M1391"/>
    </row>
    <row r="1392" spans="12:13">
      <c r="L1392"/>
      <c r="M1392"/>
    </row>
    <row r="1393" spans="12:13">
      <c r="L1393"/>
      <c r="M1393"/>
    </row>
    <row r="1394" spans="12:13">
      <c r="L1394"/>
      <c r="M1394"/>
    </row>
    <row r="1395" spans="12:13">
      <c r="L1395"/>
      <c r="M1395"/>
    </row>
    <row r="1396" spans="12:13">
      <c r="L1396"/>
      <c r="M1396"/>
    </row>
    <row r="1397" spans="12:13">
      <c r="L1397"/>
      <c r="M1397"/>
    </row>
    <row r="1398" spans="12:13">
      <c r="L1398"/>
      <c r="M1398"/>
    </row>
    <row r="1399" spans="12:13">
      <c r="L1399"/>
      <c r="M1399"/>
    </row>
    <row r="1400" spans="12:13">
      <c r="L1400"/>
      <c r="M1400"/>
    </row>
    <row r="1401" spans="12:13">
      <c r="L1401"/>
      <c r="M1401"/>
    </row>
    <row r="1402" spans="12:13">
      <c r="L1402"/>
      <c r="M1402"/>
    </row>
    <row r="1403" spans="12:13">
      <c r="L1403"/>
      <c r="M1403"/>
    </row>
    <row r="1404" spans="12:13">
      <c r="L1404"/>
      <c r="M1404"/>
    </row>
    <row r="1405" spans="12:13">
      <c r="L1405"/>
      <c r="M1405"/>
    </row>
    <row r="1406" spans="12:13">
      <c r="L1406"/>
      <c r="M1406"/>
    </row>
    <row r="1407" spans="12:13">
      <c r="L1407"/>
      <c r="M1407"/>
    </row>
    <row r="1408" spans="12:13">
      <c r="L1408"/>
      <c r="M1408"/>
    </row>
    <row r="1409" spans="12:13">
      <c r="L1409"/>
      <c r="M1409"/>
    </row>
    <row r="1410" spans="12:13">
      <c r="L1410"/>
      <c r="M1410"/>
    </row>
    <row r="1411" spans="12:13">
      <c r="L1411"/>
      <c r="M1411"/>
    </row>
    <row r="1412" spans="12:13">
      <c r="L1412"/>
      <c r="M1412"/>
    </row>
    <row r="1413" spans="12:13">
      <c r="L1413"/>
      <c r="M1413"/>
    </row>
    <row r="1414" spans="12:13">
      <c r="L1414"/>
      <c r="M1414"/>
    </row>
    <row r="1415" spans="12:13">
      <c r="L1415"/>
      <c r="M1415"/>
    </row>
    <row r="1416" spans="12:13">
      <c r="L1416"/>
      <c r="M1416"/>
    </row>
    <row r="1417" spans="12:13">
      <c r="L1417"/>
      <c r="M1417"/>
    </row>
    <row r="1418" spans="12:13">
      <c r="L1418"/>
      <c r="M1418"/>
    </row>
    <row r="1419" spans="12:13">
      <c r="L1419"/>
      <c r="M1419"/>
    </row>
    <row r="1420" spans="12:13">
      <c r="L1420"/>
      <c r="M1420"/>
    </row>
    <row r="1421" spans="12:13">
      <c r="L1421"/>
      <c r="M1421"/>
    </row>
    <row r="1422" spans="12:13">
      <c r="L1422"/>
      <c r="M1422"/>
    </row>
    <row r="1423" spans="12:13">
      <c r="L1423"/>
      <c r="M1423"/>
    </row>
    <row r="1424" spans="12:13">
      <c r="L1424"/>
      <c r="M1424"/>
    </row>
    <row r="1425" spans="12:13">
      <c r="L1425"/>
      <c r="M1425"/>
    </row>
    <row r="1426" spans="12:13">
      <c r="L1426"/>
      <c r="M1426"/>
    </row>
    <row r="1427" spans="12:13">
      <c r="L1427"/>
      <c r="M1427"/>
    </row>
    <row r="1428" spans="12:13">
      <c r="L1428"/>
      <c r="M1428"/>
    </row>
    <row r="1429" spans="12:13">
      <c r="L1429"/>
      <c r="M1429"/>
    </row>
    <row r="1430" spans="12:13">
      <c r="L1430"/>
      <c r="M1430"/>
    </row>
    <row r="1431" spans="12:13">
      <c r="L1431"/>
      <c r="M1431"/>
    </row>
    <row r="1432" spans="12:13">
      <c r="L1432"/>
      <c r="M1432"/>
    </row>
    <row r="1433" spans="12:13">
      <c r="L1433"/>
      <c r="M1433"/>
    </row>
    <row r="1434" spans="12:13">
      <c r="L1434"/>
      <c r="M1434"/>
    </row>
    <row r="1435" spans="12:13">
      <c r="L1435"/>
      <c r="M1435"/>
    </row>
    <row r="1436" spans="12:13">
      <c r="L1436"/>
      <c r="M1436"/>
    </row>
    <row r="1437" spans="12:13">
      <c r="L1437"/>
      <c r="M1437"/>
    </row>
    <row r="1438" spans="12:13">
      <c r="L1438"/>
      <c r="M1438"/>
    </row>
    <row r="1439" spans="12:13">
      <c r="L1439"/>
      <c r="M1439"/>
    </row>
    <row r="1440" spans="12:13">
      <c r="L1440"/>
      <c r="M1440"/>
    </row>
    <row r="1441" spans="12:13">
      <c r="L1441"/>
      <c r="M1441"/>
    </row>
    <row r="1442" spans="12:13">
      <c r="L1442"/>
      <c r="M1442"/>
    </row>
    <row r="1443" spans="12:13">
      <c r="L1443"/>
      <c r="M1443"/>
    </row>
    <row r="1444" spans="12:13">
      <c r="L1444"/>
      <c r="M1444"/>
    </row>
    <row r="1445" spans="12:13">
      <c r="L1445"/>
      <c r="M1445"/>
    </row>
    <row r="1446" spans="12:13">
      <c r="L1446"/>
      <c r="M1446"/>
    </row>
    <row r="1447" spans="12:13">
      <c r="L1447"/>
      <c r="M1447"/>
    </row>
    <row r="1448" spans="12:13">
      <c r="L1448"/>
      <c r="M1448"/>
    </row>
    <row r="1449" spans="12:13">
      <c r="L1449"/>
      <c r="M1449"/>
    </row>
    <row r="1450" spans="12:13">
      <c r="L1450"/>
      <c r="M1450"/>
    </row>
    <row r="1451" spans="12:13">
      <c r="L1451"/>
      <c r="M1451"/>
    </row>
    <row r="1452" spans="12:13">
      <c r="L1452"/>
      <c r="M1452"/>
    </row>
    <row r="1453" spans="12:13">
      <c r="L1453"/>
      <c r="M1453"/>
    </row>
    <row r="1454" spans="12:13">
      <c r="L1454"/>
      <c r="M1454"/>
    </row>
    <row r="1455" spans="12:13">
      <c r="L1455"/>
      <c r="M1455"/>
    </row>
    <row r="1456" spans="12:13">
      <c r="L1456"/>
      <c r="M1456"/>
    </row>
    <row r="1457" spans="12:13">
      <c r="L1457"/>
      <c r="M1457"/>
    </row>
    <row r="1458" spans="12:13">
      <c r="L1458"/>
      <c r="M1458"/>
    </row>
    <row r="1459" spans="12:13">
      <c r="L1459"/>
      <c r="M1459"/>
    </row>
    <row r="1460" spans="12:13">
      <c r="L1460"/>
      <c r="M1460"/>
    </row>
    <row r="1461" spans="12:13">
      <c r="L1461"/>
      <c r="M1461"/>
    </row>
    <row r="1462" spans="12:13">
      <c r="L1462"/>
      <c r="M1462"/>
    </row>
    <row r="1463" spans="12:13">
      <c r="L1463"/>
      <c r="M1463"/>
    </row>
    <row r="1464" spans="12:13">
      <c r="L1464"/>
      <c r="M1464"/>
    </row>
    <row r="1465" spans="12:13">
      <c r="L1465"/>
      <c r="M1465"/>
    </row>
    <row r="1466" spans="12:13">
      <c r="L1466"/>
      <c r="M1466"/>
    </row>
    <row r="1467" spans="12:13">
      <c r="L1467"/>
      <c r="M1467"/>
    </row>
    <row r="1468" spans="12:13">
      <c r="L1468"/>
      <c r="M1468"/>
    </row>
    <row r="1469" spans="12:13">
      <c r="L1469"/>
      <c r="M1469"/>
    </row>
    <row r="1470" spans="12:13">
      <c r="L1470"/>
      <c r="M1470"/>
    </row>
    <row r="1471" spans="12:13">
      <c r="L1471"/>
      <c r="M1471"/>
    </row>
    <row r="1472" spans="12:13">
      <c r="L1472"/>
      <c r="M1472"/>
    </row>
    <row r="1473" spans="12:13">
      <c r="L1473"/>
      <c r="M1473"/>
    </row>
    <row r="1474" spans="12:13">
      <c r="L1474"/>
      <c r="M1474"/>
    </row>
    <row r="1475" spans="12:13">
      <c r="L1475"/>
      <c r="M1475"/>
    </row>
    <row r="1476" spans="12:13">
      <c r="L1476"/>
      <c r="M1476"/>
    </row>
    <row r="1477" spans="12:13">
      <c r="L1477"/>
      <c r="M1477"/>
    </row>
    <row r="1478" spans="12:13">
      <c r="L1478"/>
      <c r="M1478"/>
    </row>
    <row r="1479" spans="12:13">
      <c r="L1479"/>
      <c r="M1479"/>
    </row>
    <row r="1480" spans="12:13">
      <c r="L1480"/>
      <c r="M1480"/>
    </row>
    <row r="1481" spans="12:13">
      <c r="L1481"/>
      <c r="M1481"/>
    </row>
    <row r="1482" spans="12:13">
      <c r="L1482"/>
      <c r="M1482"/>
    </row>
    <row r="1483" spans="12:13">
      <c r="L1483"/>
      <c r="M1483"/>
    </row>
    <row r="1484" spans="12:13">
      <c r="L1484"/>
      <c r="M1484"/>
    </row>
    <row r="1485" spans="12:13">
      <c r="L1485"/>
      <c r="M1485"/>
    </row>
    <row r="1486" spans="12:13">
      <c r="L1486"/>
      <c r="M1486"/>
    </row>
    <row r="1487" spans="12:13">
      <c r="L1487"/>
      <c r="M1487"/>
    </row>
    <row r="1488" spans="12:13">
      <c r="L1488"/>
      <c r="M1488"/>
    </row>
    <row r="1489" spans="12:13">
      <c r="L1489"/>
      <c r="M1489"/>
    </row>
    <row r="1490" spans="12:13">
      <c r="L1490"/>
      <c r="M1490"/>
    </row>
    <row r="1491" spans="12:13">
      <c r="L1491"/>
      <c r="M1491"/>
    </row>
    <row r="1492" spans="12:13">
      <c r="L1492"/>
      <c r="M1492"/>
    </row>
    <row r="1493" spans="12:13">
      <c r="L1493"/>
      <c r="M1493"/>
    </row>
    <row r="1494" spans="12:13">
      <c r="L1494"/>
      <c r="M1494"/>
    </row>
    <row r="1495" spans="12:13">
      <c r="L1495"/>
      <c r="M1495"/>
    </row>
    <row r="1496" spans="12:13">
      <c r="L1496"/>
      <c r="M1496"/>
    </row>
    <row r="1497" spans="12:13">
      <c r="L1497"/>
      <c r="M1497"/>
    </row>
    <row r="1498" spans="12:13">
      <c r="L1498"/>
      <c r="M1498"/>
    </row>
    <row r="1499" spans="12:13">
      <c r="L1499"/>
      <c r="M1499"/>
    </row>
    <row r="1500" spans="12:13">
      <c r="L1500"/>
      <c r="M1500"/>
    </row>
    <row r="1501" spans="12:13">
      <c r="L1501"/>
      <c r="M1501"/>
    </row>
    <row r="1502" spans="12:13">
      <c r="L1502"/>
      <c r="M1502"/>
    </row>
    <row r="1503" spans="12:13">
      <c r="L1503"/>
      <c r="M1503"/>
    </row>
    <row r="1504" spans="12:13">
      <c r="L1504"/>
      <c r="M1504"/>
    </row>
    <row r="1505" spans="12:13">
      <c r="L1505"/>
      <c r="M1505"/>
    </row>
    <row r="1506" spans="12:13">
      <c r="L1506"/>
      <c r="M1506"/>
    </row>
    <row r="1507" spans="12:13">
      <c r="L1507"/>
      <c r="M1507"/>
    </row>
    <row r="1508" spans="12:13">
      <c r="L1508"/>
      <c r="M1508"/>
    </row>
    <row r="1509" spans="12:13">
      <c r="L1509"/>
      <c r="M1509"/>
    </row>
    <row r="1510" spans="12:13">
      <c r="L1510"/>
      <c r="M1510"/>
    </row>
    <row r="1511" spans="12:13">
      <c r="L1511"/>
      <c r="M1511"/>
    </row>
    <row r="1512" spans="12:13">
      <c r="L1512"/>
      <c r="M1512"/>
    </row>
    <row r="1513" spans="12:13">
      <c r="L1513"/>
      <c r="M1513"/>
    </row>
    <row r="1514" spans="12:13">
      <c r="L1514"/>
      <c r="M1514"/>
    </row>
    <row r="1515" spans="12:13">
      <c r="L1515"/>
      <c r="M1515"/>
    </row>
    <row r="1516" spans="12:13">
      <c r="L1516"/>
      <c r="M1516"/>
    </row>
    <row r="1517" spans="12:13">
      <c r="L1517"/>
      <c r="M1517"/>
    </row>
    <row r="1518" spans="12:13">
      <c r="L1518"/>
      <c r="M1518"/>
    </row>
    <row r="1519" spans="12:13">
      <c r="L1519"/>
      <c r="M1519"/>
    </row>
    <row r="1520" spans="12:13">
      <c r="L1520"/>
      <c r="M1520"/>
    </row>
    <row r="1521" spans="12:13">
      <c r="L1521"/>
      <c r="M1521"/>
    </row>
    <row r="1522" spans="12:13">
      <c r="L1522"/>
      <c r="M1522"/>
    </row>
    <row r="1523" spans="12:13">
      <c r="L1523"/>
      <c r="M1523"/>
    </row>
    <row r="1524" spans="12:13">
      <c r="L1524"/>
      <c r="M1524"/>
    </row>
    <row r="1525" spans="12:13">
      <c r="L1525"/>
      <c r="M1525"/>
    </row>
    <row r="1526" spans="12:13">
      <c r="L1526"/>
      <c r="M1526"/>
    </row>
    <row r="1527" spans="12:13">
      <c r="L1527"/>
      <c r="M1527"/>
    </row>
    <row r="1528" spans="12:13">
      <c r="L1528"/>
      <c r="M1528"/>
    </row>
    <row r="1529" spans="12:13">
      <c r="L1529"/>
      <c r="M1529"/>
    </row>
    <row r="1530" spans="12:13">
      <c r="L1530"/>
      <c r="M1530"/>
    </row>
    <row r="1531" spans="12:13">
      <c r="L1531"/>
      <c r="M1531"/>
    </row>
    <row r="1532" spans="12:13">
      <c r="L1532"/>
      <c r="M1532"/>
    </row>
    <row r="1533" spans="12:13">
      <c r="L1533"/>
      <c r="M1533"/>
    </row>
    <row r="1534" spans="12:13">
      <c r="L1534"/>
      <c r="M1534"/>
    </row>
    <row r="1535" spans="12:13">
      <c r="L1535"/>
      <c r="M1535"/>
    </row>
    <row r="1536" spans="12:13">
      <c r="L1536"/>
      <c r="M1536"/>
    </row>
    <row r="1537" spans="12:13">
      <c r="L1537"/>
      <c r="M1537"/>
    </row>
    <row r="1538" spans="12:13">
      <c r="L1538"/>
      <c r="M1538"/>
    </row>
    <row r="1539" spans="12:13">
      <c r="L1539"/>
      <c r="M1539"/>
    </row>
    <row r="1540" spans="12:13">
      <c r="L1540"/>
      <c r="M1540"/>
    </row>
    <row r="1541" spans="12:13">
      <c r="L1541"/>
      <c r="M1541"/>
    </row>
    <row r="1542" spans="12:13">
      <c r="L1542"/>
      <c r="M1542"/>
    </row>
    <row r="1543" spans="12:13">
      <c r="L1543"/>
      <c r="M1543"/>
    </row>
    <row r="1544" spans="12:13">
      <c r="L1544"/>
      <c r="M1544"/>
    </row>
    <row r="1545" spans="12:13">
      <c r="L1545"/>
      <c r="M1545"/>
    </row>
    <row r="1546" spans="12:13">
      <c r="L1546"/>
      <c r="M1546"/>
    </row>
    <row r="1547" spans="12:13">
      <c r="L1547"/>
      <c r="M1547"/>
    </row>
    <row r="1548" spans="12:13">
      <c r="L1548"/>
      <c r="M1548"/>
    </row>
    <row r="1549" spans="12:13">
      <c r="L1549"/>
      <c r="M1549"/>
    </row>
    <row r="1550" spans="12:13">
      <c r="L1550"/>
      <c r="M1550"/>
    </row>
    <row r="1551" spans="12:13">
      <c r="L1551"/>
      <c r="M1551"/>
    </row>
    <row r="1552" spans="12:13">
      <c r="L1552"/>
      <c r="M1552"/>
    </row>
    <row r="1553" spans="12:13">
      <c r="L1553"/>
      <c r="M1553"/>
    </row>
    <row r="1554" spans="12:13">
      <c r="L1554"/>
      <c r="M1554"/>
    </row>
    <row r="1555" spans="12:13">
      <c r="L1555"/>
      <c r="M1555"/>
    </row>
    <row r="1556" spans="12:13">
      <c r="L1556"/>
      <c r="M1556"/>
    </row>
    <row r="1557" spans="12:13">
      <c r="L1557"/>
      <c r="M1557"/>
    </row>
    <row r="1558" spans="12:13">
      <c r="L1558"/>
      <c r="M1558"/>
    </row>
    <row r="1559" spans="12:13">
      <c r="L1559"/>
      <c r="M1559"/>
    </row>
    <row r="1560" spans="12:13">
      <c r="L1560"/>
      <c r="M1560"/>
    </row>
    <row r="1561" spans="12:13">
      <c r="L1561"/>
      <c r="M1561"/>
    </row>
    <row r="1562" spans="12:13">
      <c r="L1562"/>
      <c r="M1562"/>
    </row>
    <row r="1563" spans="12:13">
      <c r="L1563"/>
      <c r="M1563"/>
    </row>
    <row r="1564" spans="12:13">
      <c r="L1564"/>
      <c r="M1564"/>
    </row>
    <row r="1565" spans="12:13">
      <c r="L1565"/>
      <c r="M1565"/>
    </row>
    <row r="1566" spans="12:13">
      <c r="L1566"/>
      <c r="M1566"/>
    </row>
    <row r="1567" spans="12:13">
      <c r="L1567"/>
      <c r="M1567"/>
    </row>
    <row r="1568" spans="12:13">
      <c r="L1568"/>
      <c r="M1568"/>
    </row>
    <row r="1569" spans="12:13">
      <c r="L1569"/>
      <c r="M1569"/>
    </row>
    <row r="1570" spans="12:13">
      <c r="L1570"/>
      <c r="M1570"/>
    </row>
    <row r="1571" spans="12:13">
      <c r="L1571"/>
      <c r="M1571"/>
    </row>
    <row r="1572" spans="12:13">
      <c r="L1572"/>
      <c r="M1572"/>
    </row>
    <row r="1573" spans="12:13">
      <c r="L1573"/>
      <c r="M1573"/>
    </row>
    <row r="1574" spans="12:13">
      <c r="L1574"/>
      <c r="M1574"/>
    </row>
    <row r="1575" spans="12:13">
      <c r="L1575"/>
      <c r="M1575"/>
    </row>
    <row r="1576" spans="12:13">
      <c r="L1576"/>
      <c r="M1576"/>
    </row>
    <row r="1577" spans="12:13">
      <c r="L1577"/>
      <c r="M1577"/>
    </row>
    <row r="1578" spans="12:13">
      <c r="L1578"/>
      <c r="M1578"/>
    </row>
    <row r="1579" spans="12:13">
      <c r="L1579"/>
      <c r="M1579"/>
    </row>
    <row r="1580" spans="12:13">
      <c r="L1580"/>
      <c r="M1580"/>
    </row>
    <row r="1581" spans="12:13">
      <c r="L1581"/>
      <c r="M1581"/>
    </row>
    <row r="1582" spans="12:13">
      <c r="L1582"/>
      <c r="M1582"/>
    </row>
    <row r="1583" spans="12:13">
      <c r="L1583"/>
      <c r="M1583"/>
    </row>
    <row r="1584" spans="12:13">
      <c r="L1584"/>
      <c r="M1584"/>
    </row>
    <row r="1585" spans="12:13">
      <c r="L1585"/>
      <c r="M1585"/>
    </row>
    <row r="1586" spans="12:13">
      <c r="L1586"/>
      <c r="M1586"/>
    </row>
    <row r="1587" spans="12:13">
      <c r="L1587"/>
      <c r="M1587"/>
    </row>
    <row r="1588" spans="12:13">
      <c r="L1588"/>
      <c r="M1588"/>
    </row>
    <row r="1589" spans="12:13">
      <c r="L1589"/>
      <c r="M1589"/>
    </row>
    <row r="1590" spans="12:13">
      <c r="L1590"/>
      <c r="M1590"/>
    </row>
    <row r="1591" spans="12:13">
      <c r="L1591"/>
      <c r="M1591"/>
    </row>
    <row r="1592" spans="12:13">
      <c r="L1592"/>
      <c r="M1592"/>
    </row>
    <row r="1593" spans="12:13">
      <c r="L1593"/>
      <c r="M1593"/>
    </row>
    <row r="1594" spans="12:13">
      <c r="L1594"/>
      <c r="M1594"/>
    </row>
    <row r="1595" spans="12:13">
      <c r="L1595"/>
      <c r="M1595"/>
    </row>
    <row r="1596" spans="12:13">
      <c r="L1596"/>
      <c r="M1596"/>
    </row>
    <row r="1597" spans="12:13">
      <c r="L1597"/>
      <c r="M1597"/>
    </row>
    <row r="1598" spans="12:13">
      <c r="L1598"/>
      <c r="M1598"/>
    </row>
    <row r="1599" spans="12:13">
      <c r="L1599"/>
      <c r="M1599"/>
    </row>
    <row r="1600" spans="12:13">
      <c r="L1600"/>
      <c r="M1600"/>
    </row>
    <row r="1601" spans="12:13">
      <c r="L1601"/>
      <c r="M1601"/>
    </row>
    <row r="1602" spans="12:13">
      <c r="L1602"/>
      <c r="M1602"/>
    </row>
    <row r="1603" spans="12:13">
      <c r="L1603"/>
      <c r="M1603"/>
    </row>
    <row r="1604" spans="12:13">
      <c r="L1604"/>
      <c r="M1604"/>
    </row>
    <row r="1605" spans="12:13">
      <c r="L1605"/>
      <c r="M1605"/>
    </row>
    <row r="1606" spans="12:13">
      <c r="L1606"/>
      <c r="M1606"/>
    </row>
    <row r="1607" spans="12:13">
      <c r="L1607"/>
      <c r="M1607"/>
    </row>
    <row r="1608" spans="12:13">
      <c r="L1608"/>
      <c r="M1608"/>
    </row>
    <row r="1609" spans="12:13">
      <c r="L1609"/>
      <c r="M1609"/>
    </row>
    <row r="1610" spans="12:13">
      <c r="L1610"/>
      <c r="M1610"/>
    </row>
    <row r="1611" spans="12:13">
      <c r="L1611"/>
      <c r="M1611"/>
    </row>
    <row r="1612" spans="12:13">
      <c r="L1612"/>
      <c r="M1612"/>
    </row>
    <row r="1613" spans="12:13">
      <c r="L1613"/>
      <c r="M1613"/>
    </row>
    <row r="1614" spans="12:13">
      <c r="L1614"/>
      <c r="M1614"/>
    </row>
    <row r="1615" spans="12:13">
      <c r="L1615"/>
      <c r="M1615"/>
    </row>
    <row r="1616" spans="12:13">
      <c r="L1616"/>
      <c r="M1616"/>
    </row>
    <row r="1617" spans="12:13">
      <c r="L1617"/>
      <c r="M1617"/>
    </row>
    <row r="1618" spans="12:13">
      <c r="L1618"/>
      <c r="M1618"/>
    </row>
    <row r="1619" spans="12:13">
      <c r="L1619"/>
      <c r="M1619"/>
    </row>
    <row r="1620" spans="12:13">
      <c r="L1620"/>
      <c r="M1620"/>
    </row>
    <row r="1621" spans="12:13">
      <c r="L1621"/>
      <c r="M1621"/>
    </row>
    <row r="1622" spans="12:13">
      <c r="L1622"/>
      <c r="M1622"/>
    </row>
    <row r="1623" spans="12:13">
      <c r="L1623"/>
      <c r="M1623"/>
    </row>
    <row r="1624" spans="12:13">
      <c r="L1624"/>
      <c r="M1624"/>
    </row>
    <row r="1625" spans="12:13">
      <c r="L1625"/>
      <c r="M1625"/>
    </row>
    <row r="1626" spans="12:13">
      <c r="L1626"/>
      <c r="M1626"/>
    </row>
    <row r="1627" spans="12:13">
      <c r="L1627"/>
      <c r="M1627"/>
    </row>
    <row r="1628" spans="12:13">
      <c r="L1628"/>
      <c r="M1628"/>
    </row>
    <row r="1629" spans="12:13">
      <c r="L1629"/>
      <c r="M1629"/>
    </row>
    <row r="1630" spans="12:13">
      <c r="L1630"/>
      <c r="M1630"/>
    </row>
    <row r="1631" spans="12:13">
      <c r="L1631"/>
      <c r="M1631"/>
    </row>
    <row r="1632" spans="12:13">
      <c r="L1632"/>
      <c r="M1632"/>
    </row>
    <row r="1633" spans="12:13">
      <c r="L1633"/>
      <c r="M1633"/>
    </row>
    <row r="1634" spans="12:13">
      <c r="L1634"/>
      <c r="M1634"/>
    </row>
    <row r="1635" spans="12:13">
      <c r="L1635"/>
      <c r="M1635"/>
    </row>
    <row r="1636" spans="12:13">
      <c r="L1636"/>
      <c r="M1636"/>
    </row>
    <row r="1637" spans="12:13">
      <c r="L1637"/>
      <c r="M1637"/>
    </row>
    <row r="1638" spans="12:13">
      <c r="L1638"/>
      <c r="M1638"/>
    </row>
    <row r="1639" spans="12:13">
      <c r="L1639"/>
      <c r="M1639"/>
    </row>
    <row r="1640" spans="12:13">
      <c r="L1640"/>
      <c r="M1640"/>
    </row>
    <row r="1641" spans="12:13">
      <c r="L1641"/>
      <c r="M1641"/>
    </row>
    <row r="1642" spans="12:13">
      <c r="L1642"/>
      <c r="M1642"/>
    </row>
    <row r="1643" spans="12:13">
      <c r="L1643"/>
      <c r="M1643"/>
    </row>
    <row r="1644" spans="12:13">
      <c r="L1644"/>
      <c r="M1644"/>
    </row>
    <row r="1645" spans="12:13">
      <c r="L1645"/>
      <c r="M1645"/>
    </row>
    <row r="1646" spans="12:13">
      <c r="L1646"/>
      <c r="M1646"/>
    </row>
    <row r="1647" spans="12:13">
      <c r="L1647"/>
      <c r="M1647"/>
    </row>
    <row r="1648" spans="12:13">
      <c r="L1648"/>
      <c r="M1648"/>
    </row>
    <row r="1649" spans="12:13">
      <c r="L1649"/>
      <c r="M1649"/>
    </row>
    <row r="1650" spans="12:13">
      <c r="L1650"/>
      <c r="M1650"/>
    </row>
    <row r="1651" spans="12:13">
      <c r="L1651"/>
      <c r="M1651"/>
    </row>
    <row r="1652" spans="12:13">
      <c r="L1652"/>
      <c r="M1652"/>
    </row>
    <row r="1653" spans="12:13">
      <c r="L1653"/>
      <c r="M1653"/>
    </row>
    <row r="1654" spans="12:13">
      <c r="L1654"/>
      <c r="M1654"/>
    </row>
    <row r="1655" spans="12:13">
      <c r="L1655"/>
      <c r="M1655"/>
    </row>
    <row r="1656" spans="12:13">
      <c r="L1656"/>
      <c r="M1656"/>
    </row>
    <row r="1657" spans="12:13">
      <c r="L1657"/>
      <c r="M1657"/>
    </row>
    <row r="1658" spans="12:13">
      <c r="L1658"/>
      <c r="M1658"/>
    </row>
    <row r="1659" spans="12:13">
      <c r="L1659"/>
      <c r="M1659"/>
    </row>
    <row r="1660" spans="12:13">
      <c r="L1660"/>
      <c r="M1660"/>
    </row>
    <row r="1661" spans="12:13">
      <c r="L1661"/>
      <c r="M1661"/>
    </row>
    <row r="1662" spans="12:13">
      <c r="L1662"/>
      <c r="M1662"/>
    </row>
    <row r="1663" spans="12:13">
      <c r="L1663"/>
      <c r="M1663"/>
    </row>
    <row r="1664" spans="12:13">
      <c r="L1664"/>
      <c r="M1664"/>
    </row>
    <row r="1665" spans="12:13">
      <c r="L1665"/>
      <c r="M1665"/>
    </row>
    <row r="1666" spans="12:13">
      <c r="L1666"/>
      <c r="M1666"/>
    </row>
    <row r="1667" spans="12:13">
      <c r="L1667"/>
      <c r="M1667"/>
    </row>
    <row r="1668" spans="12:13">
      <c r="L1668"/>
      <c r="M1668"/>
    </row>
    <row r="1669" spans="12:13">
      <c r="L1669"/>
      <c r="M1669"/>
    </row>
    <row r="1670" spans="12:13">
      <c r="L1670"/>
      <c r="M1670"/>
    </row>
    <row r="1671" spans="12:13">
      <c r="L1671"/>
      <c r="M1671"/>
    </row>
    <row r="1672" spans="12:13">
      <c r="L1672"/>
      <c r="M1672"/>
    </row>
    <row r="1673" spans="12:13">
      <c r="L1673"/>
      <c r="M1673"/>
    </row>
    <row r="1674" spans="12:13">
      <c r="L1674"/>
      <c r="M1674"/>
    </row>
    <row r="1675" spans="12:13">
      <c r="L1675"/>
      <c r="M1675"/>
    </row>
    <row r="1676" spans="12:13">
      <c r="L1676"/>
      <c r="M1676"/>
    </row>
    <row r="1677" spans="12:13">
      <c r="L1677"/>
      <c r="M1677"/>
    </row>
    <row r="1678" spans="12:13">
      <c r="L1678"/>
      <c r="M1678"/>
    </row>
    <row r="1679" spans="12:13">
      <c r="L1679"/>
      <c r="M1679"/>
    </row>
    <row r="1680" spans="12:13">
      <c r="L1680"/>
      <c r="M1680"/>
    </row>
    <row r="1681" spans="12:13">
      <c r="L1681"/>
      <c r="M1681"/>
    </row>
    <row r="1682" spans="12:13">
      <c r="L1682"/>
      <c r="M1682"/>
    </row>
    <row r="1683" spans="12:13">
      <c r="L1683"/>
      <c r="M1683"/>
    </row>
    <row r="1684" spans="12:13">
      <c r="L1684"/>
      <c r="M1684"/>
    </row>
    <row r="1685" spans="12:13">
      <c r="L1685"/>
      <c r="M1685"/>
    </row>
    <row r="1686" spans="12:13">
      <c r="L1686"/>
      <c r="M1686"/>
    </row>
    <row r="1687" spans="12:13">
      <c r="L1687"/>
      <c r="M1687"/>
    </row>
    <row r="1688" spans="12:13">
      <c r="L1688"/>
      <c r="M1688"/>
    </row>
    <row r="1689" spans="12:13">
      <c r="L1689"/>
      <c r="M1689"/>
    </row>
    <row r="1690" spans="12:13">
      <c r="L1690"/>
      <c r="M1690"/>
    </row>
    <row r="1691" spans="12:13">
      <c r="L1691"/>
      <c r="M1691"/>
    </row>
    <row r="1692" spans="12:13">
      <c r="L1692"/>
      <c r="M1692"/>
    </row>
    <row r="1693" spans="12:13">
      <c r="L1693"/>
      <c r="M1693"/>
    </row>
    <row r="1694" spans="12:13">
      <c r="L1694"/>
      <c r="M1694"/>
    </row>
    <row r="1695" spans="12:13">
      <c r="L1695"/>
      <c r="M1695"/>
    </row>
    <row r="1696" spans="12:13">
      <c r="L1696"/>
      <c r="M1696"/>
    </row>
    <row r="1697" spans="12:13">
      <c r="L1697"/>
      <c r="M1697"/>
    </row>
    <row r="1698" spans="12:13">
      <c r="L1698"/>
      <c r="M1698"/>
    </row>
    <row r="1699" spans="12:13">
      <c r="L1699"/>
      <c r="M1699"/>
    </row>
    <row r="1700" spans="12:13">
      <c r="L1700"/>
      <c r="M1700"/>
    </row>
    <row r="1701" spans="12:13">
      <c r="L1701"/>
      <c r="M1701"/>
    </row>
    <row r="1702" spans="12:13">
      <c r="L1702"/>
      <c r="M1702"/>
    </row>
    <row r="1703" spans="12:13">
      <c r="L1703"/>
      <c r="M1703"/>
    </row>
    <row r="1704" spans="12:13">
      <c r="L1704"/>
      <c r="M1704"/>
    </row>
    <row r="1705" spans="12:13">
      <c r="L1705"/>
      <c r="M1705"/>
    </row>
    <row r="1706" spans="12:13">
      <c r="L1706"/>
      <c r="M1706"/>
    </row>
    <row r="1707" spans="12:13">
      <c r="L1707"/>
      <c r="M1707"/>
    </row>
    <row r="1708" spans="12:13">
      <c r="L1708"/>
      <c r="M1708"/>
    </row>
    <row r="1709" spans="12:13">
      <c r="L1709"/>
      <c r="M1709"/>
    </row>
    <row r="1710" spans="12:13">
      <c r="L1710"/>
      <c r="M1710"/>
    </row>
    <row r="1711" spans="12:13">
      <c r="L1711"/>
      <c r="M1711"/>
    </row>
    <row r="1712" spans="12:13">
      <c r="L1712"/>
      <c r="M1712"/>
    </row>
    <row r="1713" spans="12:13">
      <c r="L1713"/>
      <c r="M1713"/>
    </row>
    <row r="1714" spans="12:13">
      <c r="L1714"/>
      <c r="M1714"/>
    </row>
    <row r="1715" spans="12:13">
      <c r="L1715"/>
      <c r="M1715"/>
    </row>
    <row r="1716" spans="12:13">
      <c r="L1716"/>
      <c r="M1716"/>
    </row>
    <row r="1717" spans="12:13">
      <c r="L1717"/>
      <c r="M1717"/>
    </row>
    <row r="1718" spans="12:13">
      <c r="L1718"/>
      <c r="M1718"/>
    </row>
    <row r="1719" spans="12:13">
      <c r="L1719"/>
      <c r="M1719"/>
    </row>
    <row r="1720" spans="12:13">
      <c r="L1720"/>
      <c r="M1720"/>
    </row>
    <row r="1721" spans="12:13">
      <c r="L1721"/>
      <c r="M1721"/>
    </row>
    <row r="1722" spans="12:13">
      <c r="L1722"/>
      <c r="M1722"/>
    </row>
    <row r="1723" spans="12:13">
      <c r="L1723"/>
      <c r="M1723"/>
    </row>
    <row r="1724" spans="12:13">
      <c r="L1724"/>
      <c r="M1724"/>
    </row>
    <row r="1725" spans="12:13">
      <c r="L1725"/>
      <c r="M1725"/>
    </row>
    <row r="1726" spans="12:13">
      <c r="L1726"/>
      <c r="M1726"/>
    </row>
    <row r="1727" spans="12:13">
      <c r="L1727"/>
      <c r="M1727"/>
    </row>
    <row r="1728" spans="12:13">
      <c r="L1728"/>
      <c r="M1728"/>
    </row>
    <row r="1729" spans="12:13">
      <c r="L1729"/>
      <c r="M1729"/>
    </row>
    <row r="1730" spans="12:13">
      <c r="L1730"/>
      <c r="M1730"/>
    </row>
    <row r="1731" spans="12:13">
      <c r="L1731"/>
      <c r="M1731"/>
    </row>
    <row r="1732" spans="12:13">
      <c r="L1732"/>
      <c r="M1732"/>
    </row>
    <row r="1733" spans="12:13">
      <c r="L1733"/>
      <c r="M1733"/>
    </row>
    <row r="1734" spans="12:13">
      <c r="L1734"/>
      <c r="M1734"/>
    </row>
    <row r="1735" spans="12:13">
      <c r="L1735"/>
      <c r="M1735"/>
    </row>
    <row r="1736" spans="12:13">
      <c r="L1736"/>
      <c r="M1736"/>
    </row>
    <row r="1737" spans="12:13">
      <c r="L1737"/>
      <c r="M1737"/>
    </row>
    <row r="1738" spans="12:13">
      <c r="L1738"/>
      <c r="M1738"/>
    </row>
    <row r="1739" spans="12:13">
      <c r="L1739"/>
      <c r="M1739"/>
    </row>
    <row r="1740" spans="12:13">
      <c r="L1740"/>
      <c r="M1740"/>
    </row>
    <row r="1741" spans="12:13">
      <c r="L1741"/>
      <c r="M1741"/>
    </row>
    <row r="1742" spans="12:13">
      <c r="L1742"/>
      <c r="M1742"/>
    </row>
    <row r="1743" spans="12:13">
      <c r="L1743"/>
      <c r="M1743"/>
    </row>
    <row r="1744" spans="12:13">
      <c r="L1744"/>
      <c r="M1744"/>
    </row>
    <row r="1745" spans="12:13">
      <c r="L1745"/>
      <c r="M1745"/>
    </row>
    <row r="1746" spans="12:13">
      <c r="L1746"/>
      <c r="M1746"/>
    </row>
    <row r="1747" spans="12:13">
      <c r="L1747"/>
      <c r="M1747"/>
    </row>
    <row r="1748" spans="12:13">
      <c r="L1748"/>
      <c r="M1748"/>
    </row>
    <row r="1749" spans="12:13">
      <c r="L1749"/>
      <c r="M1749"/>
    </row>
    <row r="1750" spans="12:13">
      <c r="L1750"/>
      <c r="M1750"/>
    </row>
    <row r="1751" spans="12:13">
      <c r="L1751"/>
      <c r="M1751"/>
    </row>
    <row r="1752" spans="12:13">
      <c r="L1752"/>
      <c r="M1752"/>
    </row>
    <row r="1753" spans="12:13">
      <c r="L1753"/>
      <c r="M1753"/>
    </row>
    <row r="1754" spans="12:13">
      <c r="L1754"/>
      <c r="M1754"/>
    </row>
    <row r="1755" spans="12:13">
      <c r="L1755"/>
      <c r="M1755"/>
    </row>
    <row r="1756" spans="12:13">
      <c r="L1756"/>
      <c r="M1756"/>
    </row>
    <row r="1757" spans="12:13">
      <c r="L1757"/>
      <c r="M1757"/>
    </row>
    <row r="1758" spans="12:13">
      <c r="L1758"/>
      <c r="M1758"/>
    </row>
    <row r="1759" spans="12:13">
      <c r="L1759"/>
      <c r="M1759"/>
    </row>
    <row r="1760" spans="12:13">
      <c r="L1760"/>
      <c r="M1760"/>
    </row>
    <row r="1761" spans="12:13">
      <c r="L1761"/>
      <c r="M1761"/>
    </row>
    <row r="1762" spans="12:13">
      <c r="L1762"/>
      <c r="M1762"/>
    </row>
    <row r="1763" spans="12:13">
      <c r="L1763"/>
      <c r="M1763"/>
    </row>
    <row r="1764" spans="12:13">
      <c r="L1764"/>
      <c r="M1764"/>
    </row>
    <row r="1765" spans="12:13">
      <c r="L1765"/>
      <c r="M1765"/>
    </row>
    <row r="1766" spans="12:13">
      <c r="L1766"/>
      <c r="M1766"/>
    </row>
    <row r="1767" spans="12:13">
      <c r="L1767"/>
      <c r="M1767"/>
    </row>
    <row r="1768" spans="12:13">
      <c r="L1768"/>
      <c r="M1768"/>
    </row>
    <row r="1769" spans="12:13">
      <c r="L1769"/>
      <c r="M1769"/>
    </row>
    <row r="1770" spans="12:13">
      <c r="L1770"/>
      <c r="M1770"/>
    </row>
    <row r="1771" spans="12:13">
      <c r="L1771"/>
      <c r="M1771"/>
    </row>
    <row r="1772" spans="12:13">
      <c r="L1772"/>
      <c r="M1772"/>
    </row>
    <row r="1773" spans="12:13">
      <c r="L1773"/>
      <c r="M1773"/>
    </row>
    <row r="1774" spans="12:13">
      <c r="L1774"/>
      <c r="M1774"/>
    </row>
    <row r="1775" spans="12:13">
      <c r="L1775"/>
      <c r="M1775"/>
    </row>
    <row r="1776" spans="12:13">
      <c r="L1776"/>
      <c r="M1776"/>
    </row>
    <row r="1777" spans="12:13">
      <c r="L1777"/>
      <c r="M1777"/>
    </row>
    <row r="1778" spans="12:13">
      <c r="L1778"/>
      <c r="M1778"/>
    </row>
    <row r="1779" spans="12:13">
      <c r="L1779"/>
      <c r="M1779"/>
    </row>
    <row r="1780" spans="12:13">
      <c r="L1780"/>
      <c r="M1780"/>
    </row>
    <row r="1781" spans="12:13">
      <c r="L1781"/>
      <c r="M1781"/>
    </row>
    <row r="1782" spans="12:13">
      <c r="L1782"/>
      <c r="M1782"/>
    </row>
    <row r="1783" spans="12:13">
      <c r="L1783"/>
      <c r="M1783"/>
    </row>
    <row r="1784" spans="12:13">
      <c r="L1784"/>
      <c r="M1784"/>
    </row>
    <row r="1785" spans="12:13">
      <c r="L1785"/>
      <c r="M1785"/>
    </row>
    <row r="1786" spans="12:13">
      <c r="L1786"/>
      <c r="M1786"/>
    </row>
    <row r="1787" spans="12:13">
      <c r="L1787"/>
      <c r="M1787"/>
    </row>
    <row r="1788" spans="12:13">
      <c r="L1788"/>
      <c r="M1788"/>
    </row>
    <row r="1789" spans="12:13">
      <c r="L1789"/>
      <c r="M1789"/>
    </row>
    <row r="1790" spans="12:13">
      <c r="L1790"/>
      <c r="M1790"/>
    </row>
    <row r="1791" spans="12:13">
      <c r="L1791"/>
      <c r="M1791"/>
    </row>
    <row r="1792" spans="12:13">
      <c r="L1792"/>
      <c r="M1792"/>
    </row>
    <row r="1793" spans="12:13">
      <c r="L1793"/>
      <c r="M1793"/>
    </row>
    <row r="1794" spans="12:13">
      <c r="L1794"/>
      <c r="M1794"/>
    </row>
    <row r="1795" spans="12:13">
      <c r="L1795"/>
      <c r="M1795"/>
    </row>
    <row r="1796" spans="12:13">
      <c r="L1796"/>
      <c r="M1796"/>
    </row>
    <row r="1797" spans="12:13">
      <c r="L1797"/>
      <c r="M1797"/>
    </row>
    <row r="1798" spans="12:13">
      <c r="L1798"/>
      <c r="M1798"/>
    </row>
    <row r="1799" spans="12:13">
      <c r="L1799"/>
      <c r="M1799"/>
    </row>
    <row r="1800" spans="12:13">
      <c r="L1800"/>
      <c r="M1800"/>
    </row>
    <row r="1801" spans="12:13">
      <c r="L1801"/>
      <c r="M1801"/>
    </row>
    <row r="1802" spans="12:13">
      <c r="L1802"/>
      <c r="M1802"/>
    </row>
    <row r="1803" spans="12:13">
      <c r="L1803"/>
      <c r="M1803"/>
    </row>
    <row r="1804" spans="12:13">
      <c r="L1804"/>
      <c r="M1804"/>
    </row>
    <row r="1805" spans="12:13">
      <c r="L1805"/>
      <c r="M1805"/>
    </row>
    <row r="1806" spans="12:13">
      <c r="L1806"/>
      <c r="M1806"/>
    </row>
    <row r="1807" spans="12:13">
      <c r="L1807"/>
      <c r="M1807"/>
    </row>
    <row r="1808" spans="12:13">
      <c r="L1808"/>
      <c r="M1808"/>
    </row>
    <row r="1809" spans="12:13">
      <c r="L1809"/>
      <c r="M1809"/>
    </row>
    <row r="1810" spans="12:13">
      <c r="L1810"/>
      <c r="M1810"/>
    </row>
    <row r="1811" spans="12:13">
      <c r="L1811"/>
      <c r="M1811"/>
    </row>
    <row r="1812" spans="12:13">
      <c r="L1812"/>
      <c r="M1812"/>
    </row>
    <row r="1813" spans="12:13">
      <c r="L1813"/>
      <c r="M1813"/>
    </row>
    <row r="1814" spans="12:13">
      <c r="L1814"/>
      <c r="M1814"/>
    </row>
    <row r="1815" spans="12:13">
      <c r="L1815"/>
      <c r="M1815"/>
    </row>
    <row r="1816" spans="12:13">
      <c r="L1816"/>
      <c r="M1816"/>
    </row>
    <row r="1817" spans="12:13">
      <c r="L1817"/>
      <c r="M1817"/>
    </row>
    <row r="1818" spans="12:13">
      <c r="L1818"/>
      <c r="M1818"/>
    </row>
    <row r="1819" spans="12:13">
      <c r="L1819"/>
      <c r="M1819"/>
    </row>
    <row r="1820" spans="12:13">
      <c r="L1820"/>
      <c r="M1820"/>
    </row>
    <row r="1821" spans="12:13">
      <c r="L1821"/>
      <c r="M1821"/>
    </row>
    <row r="1822" spans="12:13">
      <c r="L1822"/>
      <c r="M1822"/>
    </row>
    <row r="1823" spans="12:13">
      <c r="L1823"/>
      <c r="M1823"/>
    </row>
    <row r="1824" spans="12:13">
      <c r="L1824"/>
      <c r="M1824"/>
    </row>
    <row r="1825" spans="12:13">
      <c r="L1825"/>
      <c r="M1825"/>
    </row>
    <row r="1826" spans="12:13">
      <c r="L1826"/>
      <c r="M1826"/>
    </row>
    <row r="1827" spans="12:13">
      <c r="L1827"/>
      <c r="M1827"/>
    </row>
    <row r="1828" spans="12:13">
      <c r="L1828"/>
      <c r="M1828"/>
    </row>
    <row r="1829" spans="12:13">
      <c r="L1829"/>
      <c r="M1829"/>
    </row>
    <row r="1830" spans="12:13">
      <c r="L1830"/>
      <c r="M1830"/>
    </row>
    <row r="1831" spans="12:13">
      <c r="L1831"/>
      <c r="M1831"/>
    </row>
    <row r="1832" spans="12:13">
      <c r="L1832"/>
      <c r="M1832"/>
    </row>
    <row r="1833" spans="12:13">
      <c r="L1833"/>
      <c r="M1833"/>
    </row>
    <row r="1834" spans="12:13">
      <c r="L1834"/>
      <c r="M1834"/>
    </row>
    <row r="1835" spans="12:13">
      <c r="L1835"/>
      <c r="M1835"/>
    </row>
    <row r="1836" spans="12:13">
      <c r="L1836"/>
      <c r="M1836"/>
    </row>
    <row r="1837" spans="12:13">
      <c r="L1837"/>
      <c r="M1837"/>
    </row>
    <row r="1838" spans="12:13">
      <c r="L1838"/>
      <c r="M1838"/>
    </row>
    <row r="1839" spans="12:13">
      <c r="L1839"/>
      <c r="M1839"/>
    </row>
    <row r="1840" spans="12:13">
      <c r="L1840"/>
      <c r="M1840"/>
    </row>
    <row r="1841" spans="12:13">
      <c r="L1841"/>
      <c r="M1841"/>
    </row>
    <row r="1842" spans="12:13">
      <c r="L1842"/>
      <c r="M1842"/>
    </row>
    <row r="1843" spans="12:13">
      <c r="L1843"/>
      <c r="M1843"/>
    </row>
    <row r="1844" spans="12:13">
      <c r="L1844"/>
      <c r="M1844"/>
    </row>
    <row r="1845" spans="12:13">
      <c r="L1845"/>
      <c r="M1845"/>
    </row>
    <row r="1846" spans="12:13">
      <c r="L1846"/>
      <c r="M1846"/>
    </row>
    <row r="1847" spans="12:13">
      <c r="L1847"/>
      <c r="M1847"/>
    </row>
    <row r="1848" spans="12:13">
      <c r="L1848"/>
      <c r="M1848"/>
    </row>
    <row r="1849" spans="12:13">
      <c r="L1849"/>
      <c r="M1849"/>
    </row>
    <row r="1850" spans="12:13">
      <c r="L1850"/>
      <c r="M1850"/>
    </row>
    <row r="1851" spans="12:13">
      <c r="L1851"/>
      <c r="M1851"/>
    </row>
    <row r="1852" spans="12:13">
      <c r="L1852"/>
      <c r="M1852"/>
    </row>
    <row r="1853" spans="12:13">
      <c r="L1853"/>
      <c r="M1853"/>
    </row>
    <row r="1854" spans="12:13">
      <c r="L1854"/>
      <c r="M1854"/>
    </row>
    <row r="1855" spans="12:13">
      <c r="L1855"/>
      <c r="M1855"/>
    </row>
    <row r="1856" spans="12:13">
      <c r="L1856"/>
      <c r="M1856"/>
    </row>
    <row r="1857" spans="12:13">
      <c r="L1857"/>
      <c r="M1857"/>
    </row>
    <row r="1858" spans="12:13">
      <c r="L1858"/>
      <c r="M1858"/>
    </row>
    <row r="1859" spans="12:13">
      <c r="L1859"/>
      <c r="M1859"/>
    </row>
    <row r="1860" spans="12:13">
      <c r="L1860"/>
      <c r="M1860"/>
    </row>
    <row r="1861" spans="12:13">
      <c r="L1861"/>
      <c r="M1861"/>
    </row>
    <row r="1862" spans="12:13">
      <c r="L1862"/>
      <c r="M1862"/>
    </row>
    <row r="1863" spans="12:13">
      <c r="L1863"/>
      <c r="M1863"/>
    </row>
    <row r="1864" spans="12:13">
      <c r="L1864"/>
      <c r="M1864"/>
    </row>
    <row r="1865" spans="12:13">
      <c r="L1865"/>
      <c r="M1865"/>
    </row>
    <row r="1866" spans="12:13">
      <c r="L1866"/>
      <c r="M1866"/>
    </row>
    <row r="1867" spans="12:13">
      <c r="L1867"/>
      <c r="M1867"/>
    </row>
    <row r="1868" spans="12:13">
      <c r="L1868"/>
      <c r="M1868"/>
    </row>
    <row r="1869" spans="12:13">
      <c r="L1869"/>
      <c r="M1869"/>
    </row>
    <row r="1870" spans="12:13">
      <c r="L1870"/>
      <c r="M1870"/>
    </row>
    <row r="1871" spans="12:13">
      <c r="L1871"/>
      <c r="M1871"/>
    </row>
    <row r="1872" spans="12:13">
      <c r="L1872"/>
      <c r="M1872"/>
    </row>
    <row r="1873" spans="12:13">
      <c r="L1873"/>
      <c r="M1873"/>
    </row>
    <row r="1874" spans="12:13">
      <c r="L1874"/>
      <c r="M1874"/>
    </row>
    <row r="1875" spans="12:13">
      <c r="L1875"/>
      <c r="M1875"/>
    </row>
    <row r="1876" spans="12:13">
      <c r="L1876"/>
      <c r="M1876"/>
    </row>
    <row r="1877" spans="12:13">
      <c r="L1877"/>
      <c r="M1877"/>
    </row>
    <row r="1878" spans="12:13">
      <c r="L1878"/>
      <c r="M1878"/>
    </row>
    <row r="1879" spans="12:13">
      <c r="L1879"/>
      <c r="M1879"/>
    </row>
    <row r="1880" spans="12:13">
      <c r="L1880"/>
      <c r="M1880"/>
    </row>
    <row r="1881" spans="12:13">
      <c r="L1881"/>
      <c r="M1881"/>
    </row>
    <row r="1882" spans="12:13">
      <c r="L1882"/>
      <c r="M1882"/>
    </row>
    <row r="1883" spans="12:13">
      <c r="L1883"/>
      <c r="M1883"/>
    </row>
    <row r="1884" spans="12:13">
      <c r="L1884"/>
      <c r="M1884"/>
    </row>
    <row r="1885" spans="12:13">
      <c r="L1885"/>
      <c r="M1885"/>
    </row>
    <row r="1886" spans="12:13">
      <c r="L1886"/>
      <c r="M1886"/>
    </row>
    <row r="1887" spans="12:13">
      <c r="L1887"/>
      <c r="M1887"/>
    </row>
    <row r="1888" spans="12:13">
      <c r="L1888"/>
      <c r="M1888"/>
    </row>
    <row r="1889" spans="12:13">
      <c r="L1889"/>
      <c r="M1889"/>
    </row>
    <row r="1890" spans="12:13">
      <c r="L1890"/>
      <c r="M1890"/>
    </row>
    <row r="1891" spans="12:13">
      <c r="L1891"/>
      <c r="M1891"/>
    </row>
    <row r="1892" spans="12:13">
      <c r="L1892"/>
      <c r="M1892"/>
    </row>
    <row r="1893" spans="12:13">
      <c r="L1893"/>
      <c r="M1893"/>
    </row>
    <row r="1894" spans="12:13">
      <c r="L1894"/>
      <c r="M1894"/>
    </row>
    <row r="1895" spans="12:13">
      <c r="L1895"/>
      <c r="M1895"/>
    </row>
    <row r="1896" spans="12:13">
      <c r="L1896"/>
      <c r="M1896"/>
    </row>
    <row r="1897" spans="12:13">
      <c r="L1897"/>
      <c r="M1897"/>
    </row>
    <row r="1898" spans="12:13">
      <c r="L1898"/>
      <c r="M1898"/>
    </row>
    <row r="1899" spans="12:13">
      <c r="L1899"/>
      <c r="M1899"/>
    </row>
    <row r="1900" spans="12:13">
      <c r="L1900"/>
      <c r="M1900"/>
    </row>
    <row r="1901" spans="12:13">
      <c r="L1901"/>
      <c r="M1901"/>
    </row>
    <row r="1902" spans="12:13">
      <c r="L1902"/>
      <c r="M1902"/>
    </row>
    <row r="1903" spans="12:13">
      <c r="L1903"/>
      <c r="M1903"/>
    </row>
    <row r="1904" spans="12:13">
      <c r="L1904"/>
      <c r="M1904"/>
    </row>
    <row r="1905" spans="12:13">
      <c r="L1905"/>
      <c r="M1905"/>
    </row>
    <row r="1906" spans="12:13">
      <c r="L1906"/>
      <c r="M1906"/>
    </row>
    <row r="1907" spans="12:13">
      <c r="L1907"/>
      <c r="M1907"/>
    </row>
    <row r="1908" spans="12:13">
      <c r="L1908"/>
      <c r="M1908"/>
    </row>
    <row r="1909" spans="12:13">
      <c r="L1909"/>
      <c r="M1909"/>
    </row>
    <row r="1910" spans="12:13">
      <c r="L1910"/>
      <c r="M1910"/>
    </row>
    <row r="1911" spans="12:13">
      <c r="L1911"/>
      <c r="M1911"/>
    </row>
    <row r="1912" spans="12:13">
      <c r="L1912"/>
      <c r="M1912"/>
    </row>
    <row r="1913" spans="12:13">
      <c r="L1913"/>
      <c r="M1913"/>
    </row>
    <row r="1914" spans="12:13">
      <c r="L1914"/>
      <c r="M1914"/>
    </row>
    <row r="1915" spans="12:13">
      <c r="L1915"/>
      <c r="M1915"/>
    </row>
    <row r="1916" spans="12:13">
      <c r="L1916"/>
      <c r="M1916"/>
    </row>
    <row r="1917" spans="12:13">
      <c r="L1917"/>
      <c r="M1917"/>
    </row>
    <row r="1918" spans="12:13">
      <c r="L1918"/>
      <c r="M1918"/>
    </row>
    <row r="1919" spans="12:13">
      <c r="L1919"/>
      <c r="M1919"/>
    </row>
    <row r="1920" spans="12:13">
      <c r="L1920"/>
      <c r="M1920"/>
    </row>
    <row r="1921" spans="12:13">
      <c r="L1921"/>
      <c r="M1921"/>
    </row>
    <row r="1922" spans="12:13">
      <c r="L1922"/>
      <c r="M1922"/>
    </row>
    <row r="1923" spans="12:13">
      <c r="L1923"/>
      <c r="M1923"/>
    </row>
    <row r="1924" spans="12:13">
      <c r="L1924"/>
      <c r="M1924"/>
    </row>
    <row r="1925" spans="12:13">
      <c r="L1925"/>
      <c r="M1925"/>
    </row>
    <row r="1926" spans="12:13">
      <c r="L1926"/>
      <c r="M1926"/>
    </row>
    <row r="1927" spans="12:13">
      <c r="L1927"/>
      <c r="M1927"/>
    </row>
    <row r="1928" spans="12:13">
      <c r="L1928"/>
      <c r="M1928"/>
    </row>
    <row r="1929" spans="12:13">
      <c r="L1929"/>
      <c r="M1929"/>
    </row>
    <row r="1930" spans="12:13">
      <c r="L1930"/>
      <c r="M1930"/>
    </row>
    <row r="1931" spans="12:13">
      <c r="L1931"/>
      <c r="M1931"/>
    </row>
    <row r="1932" spans="12:13">
      <c r="L1932"/>
      <c r="M1932"/>
    </row>
    <row r="1933" spans="12:13">
      <c r="L1933"/>
      <c r="M1933"/>
    </row>
    <row r="1934" spans="12:13">
      <c r="L1934"/>
      <c r="M1934"/>
    </row>
    <row r="1935" spans="12:13">
      <c r="L1935"/>
      <c r="M1935"/>
    </row>
    <row r="1936" spans="12:13">
      <c r="L1936"/>
      <c r="M1936"/>
    </row>
    <row r="1937" spans="12:13">
      <c r="L1937"/>
      <c r="M1937"/>
    </row>
    <row r="1938" spans="12:13">
      <c r="L1938"/>
      <c r="M1938"/>
    </row>
    <row r="1939" spans="12:13">
      <c r="L1939"/>
      <c r="M1939"/>
    </row>
    <row r="1940" spans="12:13">
      <c r="L1940"/>
      <c r="M1940"/>
    </row>
    <row r="1941" spans="12:13">
      <c r="L1941"/>
      <c r="M1941"/>
    </row>
    <row r="1942" spans="12:13">
      <c r="L1942"/>
      <c r="M1942"/>
    </row>
    <row r="1943" spans="12:13">
      <c r="L1943"/>
      <c r="M1943"/>
    </row>
    <row r="1944" spans="12:13">
      <c r="L1944"/>
      <c r="M1944"/>
    </row>
    <row r="1945" spans="12:13">
      <c r="L1945"/>
      <c r="M1945"/>
    </row>
    <row r="1946" spans="12:13">
      <c r="L1946"/>
      <c r="M1946"/>
    </row>
    <row r="1947" spans="12:13">
      <c r="L1947"/>
      <c r="M1947"/>
    </row>
    <row r="1948" spans="12:13">
      <c r="L1948"/>
      <c r="M1948"/>
    </row>
    <row r="1949" spans="12:13">
      <c r="L1949"/>
      <c r="M1949"/>
    </row>
    <row r="1950" spans="12:13">
      <c r="L1950"/>
      <c r="M1950"/>
    </row>
    <row r="1951" spans="12:13">
      <c r="L1951"/>
      <c r="M1951"/>
    </row>
    <row r="1952" spans="12:13">
      <c r="L1952"/>
      <c r="M1952"/>
    </row>
    <row r="1953" spans="12:13">
      <c r="L1953"/>
      <c r="M1953"/>
    </row>
    <row r="1954" spans="12:13">
      <c r="L1954"/>
      <c r="M1954"/>
    </row>
    <row r="1955" spans="12:13">
      <c r="L1955"/>
      <c r="M1955"/>
    </row>
    <row r="1956" spans="12:13">
      <c r="L1956"/>
      <c r="M1956"/>
    </row>
    <row r="1957" spans="12:13">
      <c r="L1957"/>
      <c r="M1957"/>
    </row>
    <row r="1958" spans="12:13">
      <c r="L1958"/>
      <c r="M1958"/>
    </row>
    <row r="1959" spans="12:13">
      <c r="L1959"/>
      <c r="M1959"/>
    </row>
    <row r="1960" spans="12:13">
      <c r="L1960"/>
      <c r="M1960"/>
    </row>
    <row r="1961" spans="12:13">
      <c r="L1961"/>
      <c r="M1961"/>
    </row>
    <row r="1962" spans="12:13">
      <c r="L1962"/>
      <c r="M1962"/>
    </row>
    <row r="1963" spans="12:13">
      <c r="L1963"/>
      <c r="M1963"/>
    </row>
    <row r="1964" spans="12:13">
      <c r="L1964"/>
      <c r="M1964"/>
    </row>
    <row r="1965" spans="12:13">
      <c r="L1965"/>
      <c r="M1965"/>
    </row>
    <row r="1966" spans="12:13">
      <c r="L1966"/>
      <c r="M1966"/>
    </row>
    <row r="1967" spans="12:13">
      <c r="L1967"/>
      <c r="M1967"/>
    </row>
    <row r="1968" spans="12:13">
      <c r="L1968"/>
      <c r="M1968"/>
    </row>
    <row r="1969" spans="12:13">
      <c r="L1969"/>
      <c r="M1969"/>
    </row>
    <row r="1970" spans="12:13">
      <c r="L1970"/>
      <c r="M1970"/>
    </row>
    <row r="1971" spans="12:13">
      <c r="L1971"/>
      <c r="M1971"/>
    </row>
    <row r="1972" spans="12:13">
      <c r="L1972"/>
      <c r="M1972"/>
    </row>
    <row r="1973" spans="12:13">
      <c r="L1973"/>
      <c r="M1973"/>
    </row>
    <row r="1974" spans="12:13">
      <c r="L1974"/>
      <c r="M1974"/>
    </row>
    <row r="1975" spans="12:13">
      <c r="L1975"/>
      <c r="M1975"/>
    </row>
    <row r="1976" spans="12:13">
      <c r="L1976"/>
      <c r="M1976"/>
    </row>
    <row r="1977" spans="12:13">
      <c r="L1977"/>
      <c r="M1977"/>
    </row>
    <row r="1978" spans="12:13">
      <c r="L1978"/>
      <c r="M1978"/>
    </row>
    <row r="1979" spans="12:13">
      <c r="L1979"/>
      <c r="M1979"/>
    </row>
    <row r="1980" spans="12:13">
      <c r="L1980"/>
      <c r="M1980"/>
    </row>
    <row r="1981" spans="12:13">
      <c r="L1981"/>
      <c r="M1981"/>
    </row>
    <row r="1982" spans="12:13">
      <c r="L1982"/>
      <c r="M1982"/>
    </row>
    <row r="1983" spans="12:13">
      <c r="L1983"/>
      <c r="M1983"/>
    </row>
    <row r="1984" spans="12:13">
      <c r="L1984"/>
      <c r="M1984"/>
    </row>
    <row r="1985" spans="12:13">
      <c r="L1985"/>
      <c r="M1985"/>
    </row>
    <row r="1986" spans="12:13">
      <c r="L1986"/>
      <c r="M1986"/>
    </row>
    <row r="1987" spans="12:13">
      <c r="L1987"/>
      <c r="M1987"/>
    </row>
    <row r="1988" spans="12:13">
      <c r="L1988"/>
      <c r="M1988"/>
    </row>
    <row r="1989" spans="12:13">
      <c r="L1989"/>
      <c r="M1989"/>
    </row>
    <row r="1990" spans="12:13">
      <c r="L1990"/>
      <c r="M1990"/>
    </row>
    <row r="1991" spans="12:13">
      <c r="L1991"/>
      <c r="M1991"/>
    </row>
    <row r="1992" spans="12:13">
      <c r="L1992"/>
      <c r="M1992"/>
    </row>
    <row r="1993" spans="12:13">
      <c r="L1993"/>
      <c r="M1993"/>
    </row>
    <row r="1994" spans="12:13">
      <c r="L1994"/>
      <c r="M1994"/>
    </row>
    <row r="1995" spans="12:13">
      <c r="L1995"/>
      <c r="M1995"/>
    </row>
    <row r="1996" spans="12:13">
      <c r="L1996"/>
      <c r="M1996"/>
    </row>
    <row r="1997" spans="12:13">
      <c r="L1997"/>
      <c r="M1997"/>
    </row>
    <row r="1998" spans="12:13">
      <c r="L1998"/>
      <c r="M1998"/>
    </row>
    <row r="1999" spans="12:13">
      <c r="L1999"/>
      <c r="M1999"/>
    </row>
    <row r="2000" spans="12:13">
      <c r="L2000"/>
      <c r="M2000"/>
    </row>
    <row r="2001" spans="12:13">
      <c r="L2001"/>
      <c r="M2001"/>
    </row>
    <row r="2002" spans="12:13">
      <c r="L2002"/>
      <c r="M2002"/>
    </row>
    <row r="2003" spans="12:13">
      <c r="L2003"/>
      <c r="M2003"/>
    </row>
    <row r="2004" spans="12:13">
      <c r="L2004"/>
      <c r="M2004"/>
    </row>
    <row r="2005" spans="12:13">
      <c r="L2005"/>
      <c r="M2005"/>
    </row>
    <row r="2006" spans="12:13">
      <c r="L2006"/>
      <c r="M2006"/>
    </row>
    <row r="2007" spans="12:13">
      <c r="L2007"/>
      <c r="M2007"/>
    </row>
    <row r="2008" spans="12:13">
      <c r="L2008"/>
      <c r="M2008"/>
    </row>
    <row r="2009" spans="12:13">
      <c r="L2009"/>
      <c r="M2009"/>
    </row>
    <row r="2010" spans="12:13">
      <c r="L2010"/>
      <c r="M2010"/>
    </row>
    <row r="2011" spans="12:13">
      <c r="L2011"/>
      <c r="M2011"/>
    </row>
    <row r="2012" spans="12:13">
      <c r="L2012"/>
      <c r="M2012"/>
    </row>
    <row r="2013" spans="12:13">
      <c r="L2013"/>
      <c r="M2013"/>
    </row>
    <row r="2014" spans="12:13">
      <c r="L2014"/>
      <c r="M2014"/>
    </row>
    <row r="2015" spans="12:13">
      <c r="L2015"/>
      <c r="M2015"/>
    </row>
    <row r="2016" spans="12:13">
      <c r="L2016"/>
      <c r="M2016"/>
    </row>
    <row r="2017" spans="12:13">
      <c r="L2017"/>
      <c r="M2017"/>
    </row>
    <row r="2018" spans="12:13">
      <c r="L2018"/>
      <c r="M2018"/>
    </row>
    <row r="2019" spans="12:13">
      <c r="L2019"/>
      <c r="M2019"/>
    </row>
    <row r="2020" spans="12:13">
      <c r="L2020"/>
      <c r="M2020"/>
    </row>
    <row r="2021" spans="12:13">
      <c r="L2021"/>
      <c r="M2021"/>
    </row>
    <row r="2022" spans="12:13">
      <c r="L2022"/>
      <c r="M2022"/>
    </row>
    <row r="2023" spans="12:13">
      <c r="L2023"/>
      <c r="M2023"/>
    </row>
    <row r="2024" spans="12:13">
      <c r="L2024"/>
      <c r="M2024"/>
    </row>
    <row r="2025" spans="12:13">
      <c r="L2025"/>
      <c r="M2025"/>
    </row>
    <row r="2026" spans="12:13">
      <c r="L2026"/>
      <c r="M2026"/>
    </row>
    <row r="2027" spans="12:13">
      <c r="L2027"/>
      <c r="M2027"/>
    </row>
    <row r="2028" spans="12:13">
      <c r="L2028"/>
      <c r="M2028"/>
    </row>
    <row r="2029" spans="12:13">
      <c r="L2029"/>
      <c r="M2029"/>
    </row>
    <row r="2030" spans="12:13">
      <c r="L2030"/>
      <c r="M2030"/>
    </row>
    <row r="2031" spans="12:13">
      <c r="L2031"/>
      <c r="M2031"/>
    </row>
    <row r="2032" spans="12:13">
      <c r="L2032"/>
      <c r="M2032"/>
    </row>
    <row r="2033" spans="12:13">
      <c r="L2033"/>
      <c r="M2033"/>
    </row>
    <row r="2034" spans="12:13">
      <c r="L2034"/>
      <c r="M2034"/>
    </row>
    <row r="2035" spans="12:13">
      <c r="L2035"/>
      <c r="M2035"/>
    </row>
    <row r="2036" spans="12:13">
      <c r="L2036"/>
      <c r="M2036"/>
    </row>
    <row r="2037" spans="12:13">
      <c r="L2037"/>
      <c r="M2037"/>
    </row>
    <row r="2038" spans="12:13">
      <c r="L2038"/>
      <c r="M2038"/>
    </row>
    <row r="2039" spans="12:13">
      <c r="L2039"/>
      <c r="M2039"/>
    </row>
    <row r="2040" spans="12:13">
      <c r="L2040"/>
      <c r="M2040"/>
    </row>
    <row r="2041" spans="12:13">
      <c r="L2041"/>
      <c r="M2041"/>
    </row>
    <row r="2042" spans="12:13">
      <c r="L2042"/>
      <c r="M2042"/>
    </row>
    <row r="2043" spans="12:13">
      <c r="L2043"/>
      <c r="M2043"/>
    </row>
    <row r="2044" spans="12:13">
      <c r="L2044"/>
      <c r="M2044"/>
    </row>
    <row r="2045" spans="12:13">
      <c r="L2045"/>
      <c r="M2045"/>
    </row>
    <row r="2046" spans="12:13">
      <c r="L2046"/>
      <c r="M2046"/>
    </row>
    <row r="2047" spans="12:13">
      <c r="L2047"/>
      <c r="M2047"/>
    </row>
    <row r="2048" spans="12:13">
      <c r="L2048"/>
      <c r="M2048"/>
    </row>
    <row r="2049" spans="12:13">
      <c r="L2049"/>
      <c r="M2049"/>
    </row>
    <row r="2050" spans="12:13">
      <c r="L2050"/>
      <c r="M2050"/>
    </row>
    <row r="2051" spans="12:13">
      <c r="L2051"/>
      <c r="M2051"/>
    </row>
    <row r="2052" spans="12:13">
      <c r="L2052"/>
      <c r="M2052"/>
    </row>
    <row r="2053" spans="12:13">
      <c r="L2053"/>
      <c r="M2053"/>
    </row>
    <row r="2054" spans="12:13">
      <c r="L2054"/>
      <c r="M2054"/>
    </row>
    <row r="2055" spans="12:13">
      <c r="L2055"/>
      <c r="M2055"/>
    </row>
    <row r="2056" spans="12:13">
      <c r="L2056"/>
      <c r="M2056"/>
    </row>
    <row r="2057" spans="12:13">
      <c r="L2057"/>
      <c r="M2057"/>
    </row>
    <row r="2058" spans="12:13">
      <c r="L2058"/>
      <c r="M2058"/>
    </row>
    <row r="2059" spans="12:13">
      <c r="L2059"/>
      <c r="M2059"/>
    </row>
    <row r="2060" spans="12:13">
      <c r="L2060"/>
      <c r="M2060"/>
    </row>
    <row r="2061" spans="12:13">
      <c r="L2061"/>
      <c r="M2061"/>
    </row>
    <row r="2062" spans="12:13">
      <c r="L2062"/>
      <c r="M2062"/>
    </row>
    <row r="2063" spans="12:13">
      <c r="L2063"/>
      <c r="M2063"/>
    </row>
    <row r="2064" spans="12:13">
      <c r="L2064"/>
      <c r="M2064"/>
    </row>
    <row r="2065" spans="12:13">
      <c r="L2065"/>
      <c r="M2065"/>
    </row>
    <row r="2066" spans="12:13">
      <c r="L2066"/>
      <c r="M2066"/>
    </row>
    <row r="2067" spans="12:13">
      <c r="L2067"/>
      <c r="M2067"/>
    </row>
    <row r="2068" spans="12:13">
      <c r="L2068"/>
      <c r="M2068"/>
    </row>
    <row r="2069" spans="12:13">
      <c r="L2069"/>
      <c r="M2069"/>
    </row>
    <row r="2070" spans="12:13">
      <c r="L2070"/>
      <c r="M2070"/>
    </row>
    <row r="2071" spans="12:13">
      <c r="L2071"/>
      <c r="M2071"/>
    </row>
    <row r="2072" spans="12:13">
      <c r="L2072"/>
      <c r="M2072"/>
    </row>
    <row r="2073" spans="12:13">
      <c r="L2073"/>
      <c r="M2073"/>
    </row>
    <row r="2074" spans="12:13">
      <c r="L2074"/>
      <c r="M2074"/>
    </row>
    <row r="2075" spans="12:13">
      <c r="L2075"/>
      <c r="M2075"/>
    </row>
    <row r="2076" spans="12:13">
      <c r="L2076"/>
      <c r="M2076"/>
    </row>
    <row r="2077" spans="12:13">
      <c r="L2077"/>
      <c r="M2077"/>
    </row>
    <row r="2078" spans="12:13">
      <c r="L2078"/>
      <c r="M2078"/>
    </row>
    <row r="2079" spans="12:13">
      <c r="L2079"/>
      <c r="M2079"/>
    </row>
    <row r="2080" spans="12:13">
      <c r="L2080"/>
      <c r="M2080"/>
    </row>
    <row r="2081" spans="12:13">
      <c r="L2081"/>
      <c r="M2081"/>
    </row>
    <row r="2082" spans="12:13">
      <c r="L2082"/>
      <c r="M2082"/>
    </row>
    <row r="2083" spans="12:13">
      <c r="L2083"/>
      <c r="M2083"/>
    </row>
    <row r="2084" spans="12:13">
      <c r="L2084"/>
      <c r="M2084"/>
    </row>
    <row r="2085" spans="12:13">
      <c r="L2085"/>
      <c r="M2085"/>
    </row>
    <row r="2086" spans="12:13">
      <c r="L2086"/>
      <c r="M2086"/>
    </row>
    <row r="2087" spans="12:13">
      <c r="L2087"/>
      <c r="M2087"/>
    </row>
    <row r="2088" spans="12:13">
      <c r="L2088"/>
      <c r="M2088"/>
    </row>
    <row r="2089" spans="12:13">
      <c r="L2089"/>
      <c r="M2089"/>
    </row>
    <row r="2090" spans="12:13">
      <c r="L2090"/>
      <c r="M2090"/>
    </row>
    <row r="2091" spans="12:13">
      <c r="L2091"/>
      <c r="M2091"/>
    </row>
    <row r="2092" spans="12:13">
      <c r="L2092"/>
      <c r="M2092"/>
    </row>
    <row r="2093" spans="12:13">
      <c r="L2093"/>
      <c r="M2093"/>
    </row>
    <row r="2094" spans="12:13">
      <c r="L2094"/>
      <c r="M2094"/>
    </row>
    <row r="2095" spans="12:13">
      <c r="L2095"/>
      <c r="M2095"/>
    </row>
    <row r="2096" spans="12:13">
      <c r="L2096"/>
      <c r="M2096"/>
    </row>
    <row r="2097" spans="12:13">
      <c r="L2097"/>
      <c r="M2097"/>
    </row>
    <row r="2098" spans="12:13">
      <c r="L2098"/>
      <c r="M2098"/>
    </row>
    <row r="2099" spans="12:13">
      <c r="L2099"/>
      <c r="M2099"/>
    </row>
    <row r="2100" spans="12:13">
      <c r="L2100"/>
      <c r="M2100"/>
    </row>
    <row r="2101" spans="12:13">
      <c r="L2101"/>
      <c r="M2101"/>
    </row>
    <row r="2102" spans="12:13">
      <c r="L2102"/>
      <c r="M2102"/>
    </row>
    <row r="2103" spans="12:13">
      <c r="L2103"/>
      <c r="M2103"/>
    </row>
    <row r="2104" spans="12:13">
      <c r="L2104"/>
      <c r="M2104"/>
    </row>
    <row r="2105" spans="12:13">
      <c r="L2105"/>
      <c r="M2105"/>
    </row>
    <row r="2106" spans="12:13">
      <c r="L2106"/>
      <c r="M2106"/>
    </row>
    <row r="2107" spans="12:13">
      <c r="L2107"/>
      <c r="M2107"/>
    </row>
    <row r="2108" spans="12:13">
      <c r="L2108"/>
      <c r="M2108"/>
    </row>
    <row r="2109" spans="12:13">
      <c r="L2109"/>
      <c r="M2109"/>
    </row>
    <row r="2110" spans="12:13">
      <c r="L2110"/>
      <c r="M2110"/>
    </row>
    <row r="2111" spans="12:13">
      <c r="L2111"/>
      <c r="M2111"/>
    </row>
    <row r="2112" spans="12:13">
      <c r="L2112"/>
      <c r="M2112"/>
    </row>
    <row r="2113" spans="12:13">
      <c r="L2113"/>
      <c r="M2113"/>
    </row>
    <row r="2114" spans="12:13">
      <c r="L2114"/>
      <c r="M2114"/>
    </row>
    <row r="2115" spans="12:13">
      <c r="L2115"/>
      <c r="M2115"/>
    </row>
    <row r="2116" spans="12:13">
      <c r="L2116"/>
      <c r="M2116"/>
    </row>
    <row r="2117" spans="12:13">
      <c r="L2117"/>
      <c r="M2117"/>
    </row>
    <row r="2118" spans="12:13">
      <c r="L2118"/>
      <c r="M2118"/>
    </row>
    <row r="2119" spans="12:13">
      <c r="L2119"/>
      <c r="M2119"/>
    </row>
    <row r="2120" spans="12:13">
      <c r="L2120"/>
      <c r="M2120"/>
    </row>
    <row r="2121" spans="12:13">
      <c r="L2121"/>
      <c r="M2121"/>
    </row>
    <row r="2122" spans="12:13">
      <c r="L2122"/>
      <c r="M2122"/>
    </row>
    <row r="2123" spans="12:13">
      <c r="L2123"/>
      <c r="M2123"/>
    </row>
    <row r="2124" spans="12:13">
      <c r="L2124"/>
      <c r="M2124"/>
    </row>
    <row r="2125" spans="12:13">
      <c r="L2125"/>
      <c r="M2125"/>
    </row>
    <row r="2126" spans="12:13">
      <c r="L2126"/>
      <c r="M2126"/>
    </row>
    <row r="2127" spans="12:13">
      <c r="L2127"/>
      <c r="M2127"/>
    </row>
    <row r="2128" spans="12:13">
      <c r="L2128"/>
      <c r="M2128"/>
    </row>
    <row r="2129" spans="12:13">
      <c r="L2129"/>
      <c r="M2129"/>
    </row>
    <row r="2130" spans="12:13">
      <c r="L2130"/>
      <c r="M2130"/>
    </row>
    <row r="2131" spans="12:13">
      <c r="L2131"/>
      <c r="M2131"/>
    </row>
    <row r="2132" spans="12:13">
      <c r="L2132"/>
      <c r="M2132"/>
    </row>
    <row r="2133" spans="12:13">
      <c r="L2133"/>
      <c r="M2133"/>
    </row>
    <row r="2134" spans="12:13">
      <c r="L2134"/>
      <c r="M2134"/>
    </row>
    <row r="2135" spans="12:13">
      <c r="L2135"/>
      <c r="M2135"/>
    </row>
    <row r="2136" spans="12:13">
      <c r="L2136"/>
      <c r="M2136"/>
    </row>
    <row r="2137" spans="12:13">
      <c r="L2137"/>
      <c r="M2137"/>
    </row>
    <row r="2138" spans="12:13">
      <c r="L2138"/>
      <c r="M2138"/>
    </row>
    <row r="2139" spans="12:13">
      <c r="L2139"/>
      <c r="M2139"/>
    </row>
    <row r="2140" spans="12:13">
      <c r="L2140"/>
      <c r="M2140"/>
    </row>
    <row r="2141" spans="12:13">
      <c r="L2141"/>
      <c r="M2141"/>
    </row>
    <row r="2142" spans="12:13">
      <c r="L2142"/>
      <c r="M2142"/>
    </row>
    <row r="2143" spans="12:13">
      <c r="L2143"/>
      <c r="M2143"/>
    </row>
    <row r="2144" spans="12:13">
      <c r="L2144"/>
      <c r="M2144"/>
    </row>
    <row r="2145" spans="12:13">
      <c r="L2145"/>
      <c r="M2145"/>
    </row>
    <row r="2146" spans="12:13">
      <c r="L2146"/>
      <c r="M2146"/>
    </row>
    <row r="2147" spans="12:13">
      <c r="L2147"/>
      <c r="M2147"/>
    </row>
    <row r="2148" spans="12:13">
      <c r="L2148"/>
      <c r="M2148"/>
    </row>
    <row r="2149" spans="12:13">
      <c r="L2149"/>
      <c r="M2149"/>
    </row>
    <row r="2150" spans="12:13">
      <c r="L2150"/>
      <c r="M2150"/>
    </row>
    <row r="2151" spans="12:13">
      <c r="L2151"/>
      <c r="M2151"/>
    </row>
    <row r="2152" spans="12:13">
      <c r="L2152"/>
      <c r="M2152"/>
    </row>
    <row r="2153" spans="12:13">
      <c r="L2153"/>
      <c r="M2153"/>
    </row>
    <row r="2154" spans="12:13">
      <c r="L2154"/>
      <c r="M2154"/>
    </row>
    <row r="2155" spans="12:13">
      <c r="L2155"/>
      <c r="M2155"/>
    </row>
    <row r="2156" spans="12:13">
      <c r="L2156"/>
      <c r="M2156"/>
    </row>
    <row r="2157" spans="12:13">
      <c r="L2157"/>
      <c r="M2157"/>
    </row>
    <row r="2158" spans="12:13">
      <c r="L2158"/>
      <c r="M2158"/>
    </row>
    <row r="2159" spans="12:13">
      <c r="L2159"/>
      <c r="M2159"/>
    </row>
    <row r="2160" spans="12:13">
      <c r="L2160"/>
      <c r="M2160"/>
    </row>
    <row r="2161" spans="12:13">
      <c r="L2161"/>
      <c r="M2161"/>
    </row>
    <row r="2162" spans="12:13">
      <c r="L2162"/>
      <c r="M2162"/>
    </row>
    <row r="2163" spans="12:13">
      <c r="L2163"/>
      <c r="M2163"/>
    </row>
    <row r="2164" spans="12:13">
      <c r="L2164"/>
      <c r="M2164"/>
    </row>
    <row r="2165" spans="12:13">
      <c r="L2165"/>
      <c r="M2165"/>
    </row>
    <row r="2166" spans="12:13">
      <c r="L2166"/>
      <c r="M2166"/>
    </row>
    <row r="2167" spans="12:13">
      <c r="L2167"/>
      <c r="M2167"/>
    </row>
    <row r="2168" spans="12:13">
      <c r="L2168"/>
      <c r="M2168"/>
    </row>
    <row r="2169" spans="12:13">
      <c r="L2169"/>
      <c r="M2169"/>
    </row>
    <row r="2170" spans="12:13">
      <c r="L2170"/>
      <c r="M2170"/>
    </row>
    <row r="2171" spans="12:13">
      <c r="L2171"/>
      <c r="M2171"/>
    </row>
    <row r="2172" spans="12:13">
      <c r="L2172"/>
      <c r="M2172"/>
    </row>
    <row r="2173" spans="12:13">
      <c r="L2173"/>
      <c r="M2173"/>
    </row>
    <row r="2174" spans="12:13">
      <c r="L2174"/>
      <c r="M2174"/>
    </row>
    <row r="2175" spans="12:13">
      <c r="L2175"/>
      <c r="M2175"/>
    </row>
    <row r="2176" spans="12:13">
      <c r="L2176"/>
      <c r="M2176"/>
    </row>
    <row r="2177" spans="12:13">
      <c r="L2177"/>
      <c r="M2177"/>
    </row>
    <row r="2178" spans="12:13">
      <c r="L2178"/>
      <c r="M2178"/>
    </row>
    <row r="2179" spans="12:13">
      <c r="L2179"/>
      <c r="M2179"/>
    </row>
    <row r="2180" spans="12:13">
      <c r="L2180"/>
      <c r="M2180"/>
    </row>
    <row r="2181" spans="12:13">
      <c r="L2181"/>
      <c r="M2181"/>
    </row>
    <row r="2182" spans="12:13">
      <c r="L2182"/>
      <c r="M2182"/>
    </row>
    <row r="2183" spans="12:13">
      <c r="L2183"/>
      <c r="M2183"/>
    </row>
    <row r="2184" spans="12:13">
      <c r="L2184"/>
      <c r="M2184"/>
    </row>
    <row r="2185" spans="12:13">
      <c r="L2185"/>
      <c r="M2185"/>
    </row>
    <row r="2186" spans="12:13">
      <c r="L2186"/>
      <c r="M2186"/>
    </row>
    <row r="2187" spans="12:13">
      <c r="L2187"/>
      <c r="M2187"/>
    </row>
    <row r="2188" spans="12:13">
      <c r="L2188"/>
      <c r="M2188"/>
    </row>
    <row r="2189" spans="12:13">
      <c r="L2189"/>
      <c r="M2189"/>
    </row>
    <row r="2190" spans="12:13">
      <c r="L2190"/>
      <c r="M2190"/>
    </row>
    <row r="2191" spans="12:13">
      <c r="L2191"/>
      <c r="M2191"/>
    </row>
    <row r="2192" spans="12:13">
      <c r="L2192"/>
      <c r="M2192"/>
    </row>
    <row r="2193" spans="12:13">
      <c r="L2193"/>
      <c r="M2193"/>
    </row>
    <row r="2194" spans="12:13">
      <c r="L2194"/>
      <c r="M2194"/>
    </row>
    <row r="2195" spans="12:13">
      <c r="L2195"/>
      <c r="M2195"/>
    </row>
    <row r="2196" spans="12:13">
      <c r="L2196"/>
      <c r="M2196"/>
    </row>
    <row r="2197" spans="12:13">
      <c r="L2197"/>
      <c r="M2197"/>
    </row>
    <row r="2198" spans="12:13">
      <c r="L2198"/>
      <c r="M2198"/>
    </row>
    <row r="2199" spans="12:13">
      <c r="L2199"/>
      <c r="M2199"/>
    </row>
    <row r="2200" spans="12:13">
      <c r="L2200"/>
      <c r="M2200"/>
    </row>
    <row r="2201" spans="12:13">
      <c r="L2201"/>
      <c r="M2201"/>
    </row>
    <row r="2202" spans="12:13">
      <c r="L2202"/>
      <c r="M2202"/>
    </row>
    <row r="2203" spans="12:13">
      <c r="L2203"/>
      <c r="M2203"/>
    </row>
    <row r="2204" spans="12:13">
      <c r="L2204"/>
      <c r="M2204"/>
    </row>
    <row r="2205" spans="12:13">
      <c r="L2205"/>
      <c r="M2205"/>
    </row>
    <row r="2206" spans="12:13">
      <c r="L2206"/>
      <c r="M2206"/>
    </row>
    <row r="2207" spans="12:13">
      <c r="L2207"/>
      <c r="M2207"/>
    </row>
    <row r="2208" spans="12:13">
      <c r="L2208"/>
      <c r="M2208"/>
    </row>
    <row r="2209" spans="12:13">
      <c r="L2209"/>
      <c r="M2209"/>
    </row>
    <row r="2210" spans="12:13">
      <c r="L2210"/>
      <c r="M2210"/>
    </row>
    <row r="2211" spans="12:13">
      <c r="L2211"/>
      <c r="M2211"/>
    </row>
    <row r="2212" spans="12:13">
      <c r="L2212"/>
      <c r="M2212"/>
    </row>
    <row r="2213" spans="12:13">
      <c r="L2213"/>
      <c r="M2213"/>
    </row>
    <row r="2214" spans="12:13">
      <c r="L2214"/>
      <c r="M2214"/>
    </row>
    <row r="2215" spans="12:13">
      <c r="L2215"/>
      <c r="M2215"/>
    </row>
    <row r="2216" spans="12:13">
      <c r="L2216"/>
      <c r="M2216"/>
    </row>
    <row r="2217" spans="12:13">
      <c r="L2217"/>
      <c r="M2217"/>
    </row>
    <row r="2218" spans="12:13">
      <c r="L2218"/>
      <c r="M2218"/>
    </row>
    <row r="2219" spans="12:13">
      <c r="L2219"/>
      <c r="M2219"/>
    </row>
    <row r="2220" spans="12:13">
      <c r="L2220"/>
      <c r="M2220"/>
    </row>
    <row r="2221" spans="12:13">
      <c r="L2221"/>
      <c r="M2221"/>
    </row>
    <row r="2222" spans="12:13">
      <c r="L2222"/>
      <c r="M2222"/>
    </row>
    <row r="2223" spans="12:13">
      <c r="L2223"/>
      <c r="M2223"/>
    </row>
    <row r="2224" spans="12:13">
      <c r="L2224"/>
      <c r="M2224"/>
    </row>
    <row r="2225" spans="12:13">
      <c r="L2225"/>
      <c r="M2225"/>
    </row>
    <row r="2226" spans="12:13">
      <c r="L2226"/>
      <c r="M2226"/>
    </row>
    <row r="2227" spans="12:13">
      <c r="L2227"/>
      <c r="M2227"/>
    </row>
    <row r="2228" spans="12:13">
      <c r="L2228"/>
      <c r="M2228"/>
    </row>
    <row r="2229" spans="12:13">
      <c r="L2229"/>
      <c r="M2229"/>
    </row>
    <row r="2230" spans="12:13">
      <c r="L2230"/>
      <c r="M2230"/>
    </row>
    <row r="2231" spans="12:13">
      <c r="L2231"/>
      <c r="M2231"/>
    </row>
    <row r="2232" spans="12:13">
      <c r="L2232"/>
      <c r="M2232"/>
    </row>
    <row r="2233" spans="12:13">
      <c r="L2233"/>
      <c r="M2233"/>
    </row>
    <row r="2234" spans="12:13">
      <c r="L2234"/>
      <c r="M2234"/>
    </row>
    <row r="2235" spans="12:13">
      <c r="L2235"/>
      <c r="M2235"/>
    </row>
    <row r="2236" spans="12:13">
      <c r="L2236"/>
      <c r="M2236"/>
    </row>
    <row r="2237" spans="12:13">
      <c r="L2237"/>
      <c r="M2237"/>
    </row>
    <row r="2238" spans="12:13">
      <c r="L2238"/>
      <c r="M2238"/>
    </row>
    <row r="2239" spans="12:13">
      <c r="L2239"/>
      <c r="M2239"/>
    </row>
    <row r="2240" spans="12:13">
      <c r="L2240"/>
      <c r="M2240"/>
    </row>
    <row r="2241" spans="12:13">
      <c r="L2241"/>
      <c r="M2241"/>
    </row>
    <row r="2242" spans="12:13">
      <c r="L2242"/>
      <c r="M2242"/>
    </row>
    <row r="2243" spans="12:13">
      <c r="L2243"/>
      <c r="M2243"/>
    </row>
    <row r="2244" spans="12:13">
      <c r="L2244"/>
      <c r="M2244"/>
    </row>
    <row r="2245" spans="12:13">
      <c r="L2245"/>
      <c r="M2245"/>
    </row>
    <row r="2246" spans="12:13">
      <c r="L2246"/>
      <c r="M2246"/>
    </row>
    <row r="2247" spans="12:13">
      <c r="L2247"/>
      <c r="M2247"/>
    </row>
    <row r="2248" spans="12:13">
      <c r="L2248"/>
      <c r="M2248"/>
    </row>
    <row r="2249" spans="12:13">
      <c r="L2249"/>
      <c r="M2249"/>
    </row>
    <row r="2250" spans="12:13">
      <c r="L2250"/>
      <c r="M2250"/>
    </row>
    <row r="2251" spans="12:13">
      <c r="L2251"/>
      <c r="M2251"/>
    </row>
    <row r="2252" spans="12:13">
      <c r="L2252"/>
      <c r="M2252"/>
    </row>
    <row r="2253" spans="12:13">
      <c r="L2253"/>
      <c r="M2253"/>
    </row>
    <row r="2254" spans="12:13">
      <c r="L2254"/>
      <c r="M2254"/>
    </row>
    <row r="2255" spans="12:13">
      <c r="L2255"/>
      <c r="M2255"/>
    </row>
    <row r="2256" spans="12:13">
      <c r="L2256"/>
      <c r="M2256"/>
    </row>
    <row r="2257" spans="12:13">
      <c r="L2257"/>
      <c r="M2257"/>
    </row>
    <row r="2258" spans="12:13">
      <c r="L2258"/>
      <c r="M2258"/>
    </row>
    <row r="2259" spans="12:13">
      <c r="L2259"/>
      <c r="M2259"/>
    </row>
    <row r="2260" spans="12:13">
      <c r="L2260"/>
      <c r="M2260"/>
    </row>
    <row r="2261" spans="12:13">
      <c r="L2261"/>
      <c r="M2261"/>
    </row>
    <row r="2262" spans="12:13">
      <c r="L2262"/>
      <c r="M2262"/>
    </row>
    <row r="2263" spans="12:13">
      <c r="L2263"/>
      <c r="M2263"/>
    </row>
    <row r="2264" spans="12:13">
      <c r="L2264"/>
      <c r="M2264"/>
    </row>
    <row r="2265" spans="12:13">
      <c r="L2265"/>
      <c r="M2265"/>
    </row>
    <row r="2266" spans="12:13">
      <c r="L2266"/>
      <c r="M2266"/>
    </row>
    <row r="2267" spans="12:13">
      <c r="L2267"/>
      <c r="M2267"/>
    </row>
    <row r="2268" spans="12:13">
      <c r="L2268"/>
      <c r="M2268"/>
    </row>
    <row r="2269" spans="12:13">
      <c r="L2269"/>
      <c r="M2269"/>
    </row>
    <row r="2270" spans="12:13">
      <c r="L2270"/>
      <c r="M2270"/>
    </row>
    <row r="2271" spans="12:13">
      <c r="L2271"/>
      <c r="M2271"/>
    </row>
    <row r="2272" spans="12:13">
      <c r="L2272"/>
      <c r="M2272"/>
    </row>
    <row r="2273" spans="12:13">
      <c r="L2273"/>
      <c r="M2273"/>
    </row>
    <row r="2274" spans="12:13">
      <c r="L2274"/>
      <c r="M2274"/>
    </row>
    <row r="2275" spans="12:13">
      <c r="L2275"/>
      <c r="M2275"/>
    </row>
    <row r="2276" spans="12:13">
      <c r="L2276"/>
      <c r="M2276"/>
    </row>
    <row r="2277" spans="12:13">
      <c r="L2277"/>
      <c r="M2277"/>
    </row>
    <row r="2278" spans="12:13">
      <c r="L2278"/>
      <c r="M2278"/>
    </row>
    <row r="2279" spans="12:13">
      <c r="L2279"/>
      <c r="M2279"/>
    </row>
    <row r="2280" spans="12:13">
      <c r="L2280"/>
      <c r="M2280"/>
    </row>
    <row r="2281" spans="12:13">
      <c r="L2281"/>
      <c r="M2281"/>
    </row>
    <row r="2282" spans="12:13">
      <c r="L2282"/>
      <c r="M2282"/>
    </row>
    <row r="2283" spans="12:13">
      <c r="L2283"/>
      <c r="M2283"/>
    </row>
    <row r="2284" spans="12:13">
      <c r="L2284"/>
      <c r="M2284"/>
    </row>
    <row r="2285" spans="12:13">
      <c r="L2285"/>
      <c r="M2285"/>
    </row>
    <row r="2286" spans="12:13">
      <c r="L2286"/>
      <c r="M2286"/>
    </row>
    <row r="2287" spans="12:13">
      <c r="L2287"/>
      <c r="M2287"/>
    </row>
    <row r="2288" spans="12:13">
      <c r="L2288"/>
      <c r="M2288"/>
    </row>
    <row r="2289" spans="12:13">
      <c r="L2289"/>
      <c r="M2289"/>
    </row>
    <row r="2290" spans="12:13">
      <c r="L2290"/>
      <c r="M2290"/>
    </row>
    <row r="2291" spans="12:13">
      <c r="L2291"/>
      <c r="M2291"/>
    </row>
    <row r="2292" spans="12:13">
      <c r="L2292"/>
      <c r="M2292"/>
    </row>
    <row r="2293" spans="12:13">
      <c r="L2293"/>
      <c r="M2293"/>
    </row>
    <row r="2294" spans="12:13">
      <c r="L2294"/>
      <c r="M2294"/>
    </row>
    <row r="2295" spans="12:13">
      <c r="L2295"/>
      <c r="M2295"/>
    </row>
    <row r="2296" spans="12:13">
      <c r="L2296"/>
      <c r="M2296"/>
    </row>
    <row r="2297" spans="12:13">
      <c r="L2297"/>
      <c r="M2297"/>
    </row>
    <row r="2298" spans="12:13">
      <c r="L2298"/>
      <c r="M2298"/>
    </row>
    <row r="2299" spans="12:13">
      <c r="L2299"/>
      <c r="M2299"/>
    </row>
    <row r="2300" spans="12:13">
      <c r="L2300"/>
      <c r="M2300"/>
    </row>
    <row r="2301" spans="12:13">
      <c r="L2301"/>
      <c r="M2301"/>
    </row>
    <row r="2302" spans="12:13">
      <c r="L2302"/>
      <c r="M2302"/>
    </row>
    <row r="2303" spans="12:13">
      <c r="L2303"/>
      <c r="M2303"/>
    </row>
    <row r="2304" spans="12:13">
      <c r="L2304"/>
      <c r="M2304"/>
    </row>
    <row r="2305" spans="12:13">
      <c r="L2305"/>
      <c r="M2305"/>
    </row>
    <row r="2306" spans="12:13">
      <c r="L2306"/>
      <c r="M2306"/>
    </row>
    <row r="2307" spans="12:13">
      <c r="L2307"/>
      <c r="M2307"/>
    </row>
    <row r="2308" spans="12:13">
      <c r="L2308"/>
      <c r="M2308"/>
    </row>
    <row r="2309" spans="12:13">
      <c r="L2309"/>
      <c r="M2309"/>
    </row>
    <row r="2310" spans="12:13">
      <c r="L2310"/>
      <c r="M2310"/>
    </row>
    <row r="2311" spans="12:13">
      <c r="L2311"/>
      <c r="M2311"/>
    </row>
    <row r="2312" spans="12:13">
      <c r="L2312"/>
      <c r="M2312"/>
    </row>
    <row r="2313" spans="12:13">
      <c r="L2313"/>
      <c r="M2313"/>
    </row>
    <row r="2314" spans="12:13">
      <c r="L2314"/>
      <c r="M2314"/>
    </row>
    <row r="2315" spans="12:13">
      <c r="L2315"/>
      <c r="M2315"/>
    </row>
    <row r="2316" spans="12:13">
      <c r="L2316"/>
      <c r="M2316"/>
    </row>
    <row r="2317" spans="12:13">
      <c r="L2317"/>
      <c r="M2317"/>
    </row>
    <row r="2318" spans="12:13">
      <c r="L2318"/>
      <c r="M2318"/>
    </row>
    <row r="2319" spans="12:13">
      <c r="L2319"/>
      <c r="M2319"/>
    </row>
    <row r="2320" spans="12:13">
      <c r="L2320"/>
      <c r="M2320"/>
    </row>
    <row r="2321" spans="12:13">
      <c r="L2321"/>
      <c r="M2321"/>
    </row>
    <row r="2322" spans="12:13">
      <c r="L2322"/>
      <c r="M2322"/>
    </row>
    <row r="2323" spans="12:13">
      <c r="L2323"/>
      <c r="M2323"/>
    </row>
    <row r="2324" spans="12:13">
      <c r="L2324"/>
      <c r="M2324"/>
    </row>
    <row r="2325" spans="12:13">
      <c r="L2325"/>
      <c r="M2325"/>
    </row>
    <row r="2326" spans="12:13">
      <c r="L2326"/>
      <c r="M2326"/>
    </row>
    <row r="2327" spans="12:13">
      <c r="L2327"/>
      <c r="M2327"/>
    </row>
    <row r="2328" spans="12:13">
      <c r="L2328"/>
      <c r="M2328"/>
    </row>
    <row r="2329" spans="12:13">
      <c r="L2329"/>
      <c r="M2329"/>
    </row>
    <row r="2330" spans="12:13">
      <c r="L2330"/>
      <c r="M2330"/>
    </row>
    <row r="2331" spans="12:13">
      <c r="L2331"/>
      <c r="M2331"/>
    </row>
    <row r="2332" spans="12:13">
      <c r="L2332"/>
      <c r="M2332"/>
    </row>
    <row r="2333" spans="12:13">
      <c r="L2333"/>
      <c r="M2333"/>
    </row>
    <row r="2334" spans="12:13">
      <c r="L2334"/>
      <c r="M2334"/>
    </row>
    <row r="2335" spans="12:13">
      <c r="L2335"/>
      <c r="M2335"/>
    </row>
    <row r="2336" spans="12:13">
      <c r="L2336"/>
      <c r="M2336"/>
    </row>
    <row r="2337" spans="12:13">
      <c r="L2337"/>
      <c r="M2337"/>
    </row>
    <row r="2338" spans="12:13">
      <c r="L2338"/>
      <c r="M2338"/>
    </row>
    <row r="2339" spans="12:13">
      <c r="L2339"/>
      <c r="M2339"/>
    </row>
    <row r="2340" spans="12:13">
      <c r="L2340"/>
      <c r="M2340"/>
    </row>
    <row r="2341" spans="12:13">
      <c r="L2341"/>
      <c r="M2341"/>
    </row>
    <row r="2342" spans="12:13">
      <c r="L2342"/>
      <c r="M2342"/>
    </row>
    <row r="2343" spans="12:13">
      <c r="L2343"/>
      <c r="M2343"/>
    </row>
    <row r="2344" spans="12:13">
      <c r="L2344"/>
      <c r="M2344"/>
    </row>
    <row r="2345" spans="12:13">
      <c r="L2345"/>
      <c r="M2345"/>
    </row>
    <row r="2346" spans="12:13">
      <c r="L2346"/>
      <c r="M2346"/>
    </row>
    <row r="2347" spans="12:13">
      <c r="L2347"/>
      <c r="M2347"/>
    </row>
    <row r="2348" spans="12:13">
      <c r="L2348"/>
      <c r="M2348"/>
    </row>
    <row r="2349" spans="12:13">
      <c r="L2349"/>
      <c r="M2349"/>
    </row>
    <row r="2350" spans="12:13">
      <c r="L2350"/>
      <c r="M2350"/>
    </row>
    <row r="2351" spans="12:13">
      <c r="L2351"/>
      <c r="M2351"/>
    </row>
    <row r="2352" spans="12:13">
      <c r="L2352"/>
      <c r="M2352"/>
    </row>
    <row r="2353" spans="12:13">
      <c r="L2353"/>
      <c r="M2353"/>
    </row>
    <row r="2354" spans="12:13">
      <c r="L2354"/>
      <c r="M2354"/>
    </row>
    <row r="2355" spans="12:13">
      <c r="L2355"/>
      <c r="M2355"/>
    </row>
    <row r="2356" spans="12:13">
      <c r="L2356"/>
      <c r="M2356"/>
    </row>
    <row r="2357" spans="12:13">
      <c r="L2357"/>
      <c r="M2357"/>
    </row>
    <row r="2358" spans="12:13">
      <c r="L2358"/>
      <c r="M2358"/>
    </row>
    <row r="2359" spans="12:13">
      <c r="L2359"/>
      <c r="M2359"/>
    </row>
    <row r="2360" spans="12:13">
      <c r="L2360"/>
      <c r="M2360"/>
    </row>
    <row r="2361" spans="12:13">
      <c r="L2361"/>
      <c r="M2361"/>
    </row>
    <row r="2362" spans="12:13">
      <c r="L2362"/>
      <c r="M2362"/>
    </row>
    <row r="2363" spans="12:13">
      <c r="L2363"/>
      <c r="M2363"/>
    </row>
    <row r="2364" spans="12:13">
      <c r="L2364"/>
      <c r="M2364"/>
    </row>
    <row r="2365" spans="12:13">
      <c r="L2365"/>
      <c r="M2365"/>
    </row>
    <row r="2366" spans="12:13">
      <c r="L2366"/>
      <c r="M2366"/>
    </row>
    <row r="2367" spans="12:13">
      <c r="L2367"/>
      <c r="M2367"/>
    </row>
    <row r="2368" spans="12:13">
      <c r="L2368"/>
      <c r="M2368"/>
    </row>
    <row r="2369" spans="12:13">
      <c r="L2369"/>
      <c r="M2369"/>
    </row>
    <row r="2370" spans="12:13">
      <c r="L2370"/>
      <c r="M2370"/>
    </row>
    <row r="2371" spans="12:13">
      <c r="L2371"/>
      <c r="M2371"/>
    </row>
    <row r="2372" spans="12:13">
      <c r="L2372"/>
      <c r="M2372"/>
    </row>
    <row r="2373" spans="12:13">
      <c r="L2373"/>
      <c r="M2373"/>
    </row>
    <row r="2374" spans="12:13">
      <c r="L2374"/>
      <c r="M2374"/>
    </row>
    <row r="2375" spans="12:13">
      <c r="L2375"/>
      <c r="M2375"/>
    </row>
    <row r="2376" spans="12:13">
      <c r="L2376"/>
      <c r="M2376"/>
    </row>
    <row r="2377" spans="12:13">
      <c r="L2377"/>
      <c r="M2377"/>
    </row>
    <row r="2378" spans="12:13">
      <c r="L2378"/>
      <c r="M2378"/>
    </row>
    <row r="2379" spans="12:13">
      <c r="L2379"/>
      <c r="M2379"/>
    </row>
    <row r="2380" spans="12:13">
      <c r="L2380"/>
      <c r="M2380"/>
    </row>
    <row r="2381" spans="12:13">
      <c r="L2381"/>
      <c r="M2381"/>
    </row>
    <row r="2382" spans="12:13">
      <c r="L2382"/>
      <c r="M2382"/>
    </row>
    <row r="2383" spans="12:13">
      <c r="L2383"/>
      <c r="M2383"/>
    </row>
    <row r="2384" spans="12:13">
      <c r="L2384"/>
      <c r="M2384"/>
    </row>
    <row r="2385" spans="12:13">
      <c r="L2385"/>
      <c r="M2385"/>
    </row>
    <row r="2386" spans="12:13">
      <c r="L2386"/>
      <c r="M2386"/>
    </row>
    <row r="2387" spans="12:13">
      <c r="L2387"/>
      <c r="M2387"/>
    </row>
    <row r="2388" spans="12:13">
      <c r="L2388"/>
      <c r="M2388"/>
    </row>
    <row r="2389" spans="12:13">
      <c r="L2389"/>
      <c r="M2389"/>
    </row>
    <row r="2390" spans="12:13">
      <c r="L2390"/>
      <c r="M2390"/>
    </row>
    <row r="2391" spans="12:13">
      <c r="L2391"/>
      <c r="M2391"/>
    </row>
    <row r="2392" spans="12:13">
      <c r="L2392"/>
      <c r="M2392"/>
    </row>
    <row r="2393" spans="12:13">
      <c r="L2393"/>
      <c r="M2393"/>
    </row>
    <row r="2394" spans="12:13">
      <c r="L2394"/>
      <c r="M2394"/>
    </row>
    <row r="2395" spans="12:13">
      <c r="L2395"/>
      <c r="M2395"/>
    </row>
    <row r="2396" spans="12:13">
      <c r="L2396"/>
      <c r="M2396"/>
    </row>
    <row r="2397" spans="12:13">
      <c r="L2397"/>
      <c r="M2397"/>
    </row>
    <row r="2398" spans="12:13">
      <c r="L2398"/>
      <c r="M2398"/>
    </row>
    <row r="2399" spans="12:13">
      <c r="L2399"/>
      <c r="M2399"/>
    </row>
    <row r="2400" spans="12:13">
      <c r="L2400"/>
      <c r="M2400"/>
    </row>
    <row r="2401" spans="12:13">
      <c r="L2401"/>
      <c r="M2401"/>
    </row>
    <row r="2402" spans="12:13">
      <c r="L2402"/>
      <c r="M2402"/>
    </row>
    <row r="2403" spans="12:13">
      <c r="L2403"/>
      <c r="M2403"/>
    </row>
    <row r="2404" spans="12:13">
      <c r="L2404"/>
      <c r="M2404"/>
    </row>
    <row r="2405" spans="12:13">
      <c r="L2405"/>
      <c r="M2405"/>
    </row>
    <row r="2406" spans="12:13">
      <c r="L2406"/>
      <c r="M2406"/>
    </row>
    <row r="2407" spans="12:13">
      <c r="L2407"/>
      <c r="M2407"/>
    </row>
    <row r="2408" spans="12:13">
      <c r="L2408"/>
      <c r="M2408"/>
    </row>
    <row r="2409" spans="12:13">
      <c r="L2409"/>
      <c r="M2409"/>
    </row>
    <row r="2410" spans="12:13">
      <c r="L2410"/>
      <c r="M2410"/>
    </row>
    <row r="2411" spans="12:13">
      <c r="L2411"/>
      <c r="M2411"/>
    </row>
    <row r="2412" spans="12:13">
      <c r="L2412"/>
      <c r="M2412"/>
    </row>
    <row r="2413" spans="12:13">
      <c r="L2413"/>
      <c r="M2413"/>
    </row>
    <row r="2414" spans="12:13">
      <c r="L2414"/>
      <c r="M2414"/>
    </row>
    <row r="2415" spans="12:13">
      <c r="L2415"/>
      <c r="M2415"/>
    </row>
    <row r="2416" spans="12:13">
      <c r="L2416"/>
      <c r="M2416"/>
    </row>
    <row r="2417" spans="12:13">
      <c r="L2417"/>
      <c r="M2417"/>
    </row>
    <row r="2418" spans="12:13">
      <c r="L2418"/>
      <c r="M2418"/>
    </row>
    <row r="2419" spans="12:13">
      <c r="L2419"/>
      <c r="M2419"/>
    </row>
    <row r="2420" spans="12:13">
      <c r="L2420"/>
      <c r="M2420"/>
    </row>
    <row r="2421" spans="12:13">
      <c r="L2421"/>
      <c r="M2421"/>
    </row>
    <row r="2422" spans="12:13">
      <c r="L2422"/>
      <c r="M2422"/>
    </row>
    <row r="2423" spans="12:13">
      <c r="L2423"/>
      <c r="M2423"/>
    </row>
    <row r="2424" spans="12:13">
      <c r="L2424"/>
      <c r="M2424"/>
    </row>
    <row r="2425" spans="12:13">
      <c r="L2425"/>
      <c r="M2425"/>
    </row>
    <row r="2426" spans="12:13">
      <c r="L2426"/>
      <c r="M2426"/>
    </row>
    <row r="2427" spans="12:13">
      <c r="L2427"/>
      <c r="M2427"/>
    </row>
    <row r="2428" spans="12:13">
      <c r="L2428"/>
      <c r="M2428"/>
    </row>
    <row r="2429" spans="12:13">
      <c r="L2429"/>
      <c r="M2429"/>
    </row>
    <row r="2430" spans="12:13">
      <c r="L2430"/>
      <c r="M2430"/>
    </row>
    <row r="2431" spans="12:13">
      <c r="L2431"/>
      <c r="M2431"/>
    </row>
    <row r="2432" spans="12:13">
      <c r="L2432"/>
      <c r="M2432"/>
    </row>
    <row r="2433" spans="12:13">
      <c r="L2433"/>
      <c r="M2433"/>
    </row>
    <row r="2434" spans="12:13">
      <c r="L2434"/>
      <c r="M2434"/>
    </row>
    <row r="2435" spans="12:13">
      <c r="L2435"/>
      <c r="M2435"/>
    </row>
    <row r="2436" spans="12:13">
      <c r="L2436"/>
      <c r="M2436"/>
    </row>
    <row r="2437" spans="12:13">
      <c r="L2437"/>
      <c r="M2437"/>
    </row>
    <row r="2438" spans="12:13">
      <c r="L2438"/>
      <c r="M2438"/>
    </row>
    <row r="2439" spans="12:13">
      <c r="L2439"/>
      <c r="M2439"/>
    </row>
    <row r="2440" spans="12:13">
      <c r="L2440"/>
      <c r="M2440"/>
    </row>
    <row r="2441" spans="12:13">
      <c r="L2441"/>
      <c r="M2441"/>
    </row>
    <row r="2442" spans="12:13">
      <c r="L2442"/>
      <c r="M2442"/>
    </row>
    <row r="2443" spans="12:13">
      <c r="L2443"/>
      <c r="M2443"/>
    </row>
    <row r="2444" spans="12:13">
      <c r="L2444"/>
      <c r="M2444"/>
    </row>
    <row r="2445" spans="12:13">
      <c r="L2445"/>
      <c r="M2445"/>
    </row>
    <row r="2446" spans="12:13">
      <c r="L2446"/>
      <c r="M2446"/>
    </row>
    <row r="2447" spans="12:13">
      <c r="L2447"/>
      <c r="M2447"/>
    </row>
    <row r="2448" spans="12:13">
      <c r="L2448"/>
      <c r="M2448"/>
    </row>
    <row r="2449" spans="12:13">
      <c r="L2449"/>
      <c r="M2449"/>
    </row>
    <row r="2450" spans="12:13">
      <c r="L2450"/>
      <c r="M2450"/>
    </row>
    <row r="2451" spans="12:13">
      <c r="L2451"/>
      <c r="M2451"/>
    </row>
    <row r="2452" spans="12:13">
      <c r="L2452"/>
      <c r="M2452"/>
    </row>
    <row r="2453" spans="12:13">
      <c r="L2453"/>
      <c r="M2453"/>
    </row>
    <row r="2454" spans="12:13">
      <c r="L2454"/>
      <c r="M2454"/>
    </row>
    <row r="2455" spans="12:13">
      <c r="L2455"/>
      <c r="M2455"/>
    </row>
    <row r="2456" spans="12:13">
      <c r="L2456"/>
      <c r="M2456"/>
    </row>
    <row r="2457" spans="12:13">
      <c r="L2457"/>
      <c r="M2457"/>
    </row>
    <row r="2458" spans="12:13">
      <c r="L2458"/>
      <c r="M2458"/>
    </row>
    <row r="2459" spans="12:13">
      <c r="L2459"/>
      <c r="M2459"/>
    </row>
    <row r="2460" spans="12:13">
      <c r="L2460"/>
      <c r="M2460"/>
    </row>
    <row r="2461" spans="12:13">
      <c r="L2461"/>
      <c r="M2461"/>
    </row>
    <row r="2462" spans="12:13">
      <c r="L2462"/>
      <c r="M2462"/>
    </row>
    <row r="2463" spans="12:13">
      <c r="L2463"/>
      <c r="M2463"/>
    </row>
    <row r="2464" spans="12:13">
      <c r="L2464"/>
      <c r="M2464"/>
    </row>
    <row r="2465" spans="12:13">
      <c r="L2465"/>
      <c r="M2465"/>
    </row>
    <row r="2466" spans="12:13">
      <c r="L2466"/>
      <c r="M2466"/>
    </row>
    <row r="2467" spans="12:13">
      <c r="L2467"/>
      <c r="M2467"/>
    </row>
    <row r="2468" spans="12:13">
      <c r="L2468"/>
      <c r="M2468"/>
    </row>
    <row r="2469" spans="12:13">
      <c r="L2469"/>
      <c r="M2469"/>
    </row>
    <row r="2470" spans="12:13">
      <c r="L2470"/>
      <c r="M2470"/>
    </row>
    <row r="2471" spans="12:13">
      <c r="L2471"/>
      <c r="M2471"/>
    </row>
    <row r="2472" spans="12:13">
      <c r="L2472"/>
      <c r="M2472"/>
    </row>
    <row r="2473" spans="12:13">
      <c r="L2473"/>
      <c r="M2473"/>
    </row>
    <row r="2474" spans="12:13">
      <c r="L2474"/>
      <c r="M2474"/>
    </row>
    <row r="2475" spans="12:13">
      <c r="L2475"/>
      <c r="M2475"/>
    </row>
    <row r="2476" spans="12:13">
      <c r="L2476"/>
      <c r="M2476"/>
    </row>
    <row r="2477" spans="12:13">
      <c r="L2477"/>
      <c r="M2477"/>
    </row>
    <row r="2478" spans="12:13">
      <c r="L2478"/>
      <c r="M2478"/>
    </row>
    <row r="2479" spans="12:13">
      <c r="L2479"/>
      <c r="M2479"/>
    </row>
    <row r="2480" spans="12:13">
      <c r="L2480"/>
      <c r="M2480"/>
    </row>
    <row r="2481" spans="12:13">
      <c r="L2481"/>
      <c r="M2481"/>
    </row>
    <row r="2482" spans="12:13">
      <c r="L2482"/>
      <c r="M2482"/>
    </row>
    <row r="2483" spans="12:13">
      <c r="L2483"/>
      <c r="M2483"/>
    </row>
    <row r="2484" spans="12:13">
      <c r="L2484"/>
      <c r="M2484"/>
    </row>
    <row r="2485" spans="12:13">
      <c r="L2485"/>
      <c r="M2485"/>
    </row>
    <row r="2486" spans="12:13">
      <c r="L2486"/>
      <c r="M2486"/>
    </row>
    <row r="2487" spans="12:13">
      <c r="L2487"/>
      <c r="M2487"/>
    </row>
    <row r="2488" spans="12:13">
      <c r="L2488"/>
      <c r="M2488"/>
    </row>
    <row r="2489" spans="12:13">
      <c r="L2489"/>
      <c r="M2489"/>
    </row>
    <row r="2490" spans="12:13">
      <c r="L2490"/>
      <c r="M2490"/>
    </row>
    <row r="2491" spans="12:13">
      <c r="L2491"/>
      <c r="M2491"/>
    </row>
    <row r="2492" spans="12:13">
      <c r="L2492"/>
      <c r="M2492"/>
    </row>
    <row r="2493" spans="12:13">
      <c r="L2493"/>
      <c r="M2493"/>
    </row>
    <row r="2494" spans="12:13">
      <c r="L2494"/>
      <c r="M2494"/>
    </row>
    <row r="2495" spans="12:13">
      <c r="L2495"/>
      <c r="M2495"/>
    </row>
    <row r="2496" spans="12:13">
      <c r="L2496"/>
      <c r="M2496"/>
    </row>
    <row r="2497" spans="12:13">
      <c r="L2497"/>
      <c r="M2497"/>
    </row>
    <row r="2498" spans="12:13">
      <c r="L2498"/>
      <c r="M2498"/>
    </row>
    <row r="2499" spans="12:13">
      <c r="L2499"/>
      <c r="M2499"/>
    </row>
    <row r="2500" spans="12:13">
      <c r="L2500"/>
      <c r="M2500"/>
    </row>
    <row r="2501" spans="12:13">
      <c r="L2501"/>
      <c r="M2501"/>
    </row>
    <row r="2502" spans="12:13">
      <c r="L2502"/>
      <c r="M2502"/>
    </row>
    <row r="2503" spans="12:13">
      <c r="L2503"/>
      <c r="M2503"/>
    </row>
    <row r="2504" spans="12:13">
      <c r="L2504"/>
      <c r="M2504"/>
    </row>
    <row r="2505" spans="12:13">
      <c r="L2505"/>
      <c r="M2505"/>
    </row>
    <row r="2506" spans="12:13">
      <c r="L2506"/>
      <c r="M2506"/>
    </row>
    <row r="2507" spans="12:13">
      <c r="L2507"/>
      <c r="M2507"/>
    </row>
    <row r="2508" spans="12:13">
      <c r="L2508"/>
      <c r="M2508"/>
    </row>
    <row r="2509" spans="12:13">
      <c r="L2509"/>
      <c r="M2509"/>
    </row>
    <row r="2510" spans="12:13">
      <c r="L2510"/>
      <c r="M2510"/>
    </row>
    <row r="2511" spans="12:13">
      <c r="L2511"/>
      <c r="M2511"/>
    </row>
    <row r="2512" spans="12:13">
      <c r="L2512"/>
      <c r="M2512"/>
    </row>
    <row r="2513" spans="12:13">
      <c r="L2513"/>
      <c r="M2513"/>
    </row>
    <row r="2514" spans="12:13">
      <c r="L2514"/>
      <c r="M2514"/>
    </row>
    <row r="2515" spans="12:13">
      <c r="L2515"/>
      <c r="M2515"/>
    </row>
    <row r="2516" spans="12:13">
      <c r="L2516"/>
      <c r="M2516"/>
    </row>
    <row r="2517" spans="12:13">
      <c r="L2517"/>
      <c r="M2517"/>
    </row>
    <row r="2518" spans="12:13">
      <c r="L2518"/>
      <c r="M2518"/>
    </row>
    <row r="2519" spans="12:13">
      <c r="L2519"/>
      <c r="M2519"/>
    </row>
    <row r="2520" spans="12:13">
      <c r="L2520"/>
      <c r="M2520"/>
    </row>
    <row r="2521" spans="12:13">
      <c r="L2521"/>
      <c r="M2521"/>
    </row>
    <row r="2522" spans="12:13">
      <c r="L2522"/>
      <c r="M2522"/>
    </row>
    <row r="2523" spans="12:13">
      <c r="L2523"/>
      <c r="M2523"/>
    </row>
    <row r="2524" spans="12:13">
      <c r="L2524"/>
      <c r="M2524"/>
    </row>
    <row r="2525" spans="12:13">
      <c r="L2525"/>
      <c r="M2525"/>
    </row>
    <row r="2526" spans="12:13">
      <c r="L2526"/>
      <c r="M2526"/>
    </row>
    <row r="2527" spans="12:13">
      <c r="L2527"/>
      <c r="M2527"/>
    </row>
    <row r="2528" spans="12:13">
      <c r="L2528"/>
      <c r="M2528"/>
    </row>
    <row r="2529" spans="12:13">
      <c r="L2529"/>
      <c r="M2529"/>
    </row>
    <row r="2530" spans="12:13">
      <c r="L2530"/>
      <c r="M2530"/>
    </row>
    <row r="2531" spans="12:13">
      <c r="L2531"/>
      <c r="M2531"/>
    </row>
    <row r="2532" spans="12:13">
      <c r="L2532"/>
      <c r="M2532"/>
    </row>
    <row r="2533" spans="12:13">
      <c r="L2533"/>
      <c r="M2533"/>
    </row>
    <row r="2534" spans="12:13">
      <c r="L2534"/>
      <c r="M2534"/>
    </row>
    <row r="2535" spans="12:13">
      <c r="L2535"/>
      <c r="M2535"/>
    </row>
    <row r="2536" spans="12:13">
      <c r="L2536"/>
      <c r="M2536"/>
    </row>
    <row r="2537" spans="12:13">
      <c r="L2537"/>
      <c r="M2537"/>
    </row>
    <row r="2538" spans="12:13">
      <c r="L2538"/>
      <c r="M2538"/>
    </row>
    <row r="2539" spans="12:13">
      <c r="L2539"/>
      <c r="M2539"/>
    </row>
    <row r="2540" spans="12:13">
      <c r="L2540"/>
      <c r="M2540"/>
    </row>
    <row r="2541" spans="12:13">
      <c r="L2541"/>
      <c r="M2541"/>
    </row>
    <row r="2542" spans="12:13">
      <c r="L2542"/>
      <c r="M2542"/>
    </row>
    <row r="2543" spans="12:13">
      <c r="L2543"/>
      <c r="M2543"/>
    </row>
    <row r="2544" spans="12:13">
      <c r="L2544"/>
      <c r="M2544"/>
    </row>
    <row r="2545" spans="12:13">
      <c r="L2545"/>
      <c r="M2545"/>
    </row>
    <row r="2546" spans="12:13">
      <c r="L2546"/>
      <c r="M2546"/>
    </row>
    <row r="2547" spans="12:13">
      <c r="L2547"/>
      <c r="M2547"/>
    </row>
    <row r="2548" spans="12:13">
      <c r="L2548"/>
      <c r="M2548"/>
    </row>
    <row r="2549" spans="12:13">
      <c r="L2549"/>
      <c r="M2549"/>
    </row>
    <row r="2550" spans="12:13">
      <c r="L2550"/>
      <c r="M2550"/>
    </row>
    <row r="2551" spans="12:13">
      <c r="L2551"/>
      <c r="M2551"/>
    </row>
    <row r="2552" spans="12:13">
      <c r="L2552"/>
      <c r="M2552"/>
    </row>
    <row r="2553" spans="12:13">
      <c r="L2553"/>
      <c r="M2553"/>
    </row>
    <row r="2554" spans="12:13">
      <c r="L2554"/>
      <c r="M2554"/>
    </row>
    <row r="2555" spans="12:13">
      <c r="L2555"/>
      <c r="M2555"/>
    </row>
    <row r="2556" spans="12:13">
      <c r="L2556"/>
      <c r="M2556"/>
    </row>
    <row r="2557" spans="12:13">
      <c r="L2557"/>
      <c r="M2557"/>
    </row>
    <row r="2558" spans="12:13">
      <c r="L2558"/>
      <c r="M2558"/>
    </row>
    <row r="2559" spans="12:13">
      <c r="L2559"/>
      <c r="M2559"/>
    </row>
    <row r="2560" spans="12:13">
      <c r="L2560"/>
      <c r="M2560"/>
    </row>
    <row r="2561" spans="12:13">
      <c r="L2561"/>
      <c r="M2561"/>
    </row>
    <row r="2562" spans="12:13">
      <c r="L2562"/>
      <c r="M2562"/>
    </row>
    <row r="2563" spans="12:13">
      <c r="L2563"/>
      <c r="M2563"/>
    </row>
    <row r="2564" spans="12:13">
      <c r="L2564"/>
      <c r="M2564"/>
    </row>
    <row r="2565" spans="12:13">
      <c r="L2565"/>
      <c r="M2565"/>
    </row>
    <row r="2566" spans="12:13">
      <c r="L2566"/>
      <c r="M2566"/>
    </row>
    <row r="2567" spans="12:13">
      <c r="L2567"/>
      <c r="M2567"/>
    </row>
    <row r="2568" spans="12:13">
      <c r="L2568"/>
      <c r="M2568"/>
    </row>
    <row r="2569" spans="12:13">
      <c r="L2569"/>
      <c r="M2569"/>
    </row>
    <row r="2570" spans="12:13">
      <c r="L2570"/>
      <c r="M2570"/>
    </row>
    <row r="2571" spans="12:13">
      <c r="L2571"/>
      <c r="M2571"/>
    </row>
    <row r="2572" spans="12:13">
      <c r="L2572"/>
      <c r="M2572"/>
    </row>
    <row r="2573" spans="12:13">
      <c r="L2573"/>
      <c r="M2573"/>
    </row>
    <row r="2574" spans="12:13">
      <c r="L2574"/>
      <c r="M2574"/>
    </row>
    <row r="2575" spans="12:13">
      <c r="L2575"/>
      <c r="M2575"/>
    </row>
    <row r="2576" spans="12:13">
      <c r="L2576"/>
      <c r="M2576"/>
    </row>
    <row r="2577" spans="12:13">
      <c r="L2577"/>
      <c r="M2577"/>
    </row>
    <row r="2578" spans="12:13">
      <c r="L2578"/>
      <c r="M2578"/>
    </row>
    <row r="2579" spans="12:13">
      <c r="L2579"/>
      <c r="M2579"/>
    </row>
    <row r="2580" spans="12:13">
      <c r="L2580"/>
      <c r="M2580"/>
    </row>
    <row r="2581" spans="12:13">
      <c r="L2581"/>
      <c r="M2581"/>
    </row>
    <row r="2582" spans="12:13">
      <c r="L2582"/>
      <c r="M2582"/>
    </row>
    <row r="2583" spans="12:13">
      <c r="L2583"/>
      <c r="M2583"/>
    </row>
    <row r="2584" spans="12:13">
      <c r="L2584"/>
      <c r="M2584"/>
    </row>
    <row r="2585" spans="12:13">
      <c r="L2585"/>
      <c r="M2585"/>
    </row>
    <row r="2586" spans="12:13">
      <c r="L2586"/>
      <c r="M2586"/>
    </row>
    <row r="2587" spans="12:13">
      <c r="L2587"/>
      <c r="M2587"/>
    </row>
    <row r="2588" spans="12:13">
      <c r="L2588"/>
      <c r="M2588"/>
    </row>
    <row r="2589" spans="12:13">
      <c r="L2589"/>
      <c r="M2589"/>
    </row>
    <row r="2590" spans="12:13">
      <c r="L2590"/>
      <c r="M2590"/>
    </row>
    <row r="2591" spans="12:13">
      <c r="L2591"/>
      <c r="M2591"/>
    </row>
    <row r="2592" spans="12:13">
      <c r="L2592"/>
      <c r="M2592"/>
    </row>
    <row r="2593" spans="12:13">
      <c r="L2593"/>
      <c r="M2593"/>
    </row>
    <row r="2594" spans="12:13">
      <c r="L2594"/>
      <c r="M2594"/>
    </row>
    <row r="2595" spans="12:13">
      <c r="L2595"/>
      <c r="M2595"/>
    </row>
    <row r="2596" spans="12:13">
      <c r="L2596"/>
      <c r="M2596"/>
    </row>
    <row r="2597" spans="12:13">
      <c r="L2597"/>
      <c r="M2597"/>
    </row>
    <row r="2598" spans="12:13">
      <c r="L2598"/>
      <c r="M2598"/>
    </row>
    <row r="2599" spans="12:13">
      <c r="L2599"/>
      <c r="M2599"/>
    </row>
    <row r="2600" spans="12:13">
      <c r="L2600"/>
      <c r="M2600"/>
    </row>
    <row r="2601" spans="12:13">
      <c r="L2601"/>
      <c r="M2601"/>
    </row>
    <row r="2602" spans="12:13">
      <c r="L2602"/>
      <c r="M2602"/>
    </row>
    <row r="2603" spans="12:13">
      <c r="L2603"/>
      <c r="M2603"/>
    </row>
    <row r="2604" spans="12:13">
      <c r="L2604"/>
      <c r="M2604"/>
    </row>
    <row r="2605" spans="12:13">
      <c r="L2605"/>
      <c r="M2605"/>
    </row>
    <row r="2606" spans="12:13">
      <c r="L2606"/>
      <c r="M2606"/>
    </row>
    <row r="2607" spans="12:13">
      <c r="L2607"/>
      <c r="M2607"/>
    </row>
    <row r="2608" spans="12:13">
      <c r="L2608"/>
      <c r="M2608"/>
    </row>
    <row r="2609" spans="12:13">
      <c r="L2609"/>
      <c r="M2609"/>
    </row>
    <row r="2610" spans="12:13">
      <c r="L2610"/>
      <c r="M2610"/>
    </row>
    <row r="2611" spans="12:13">
      <c r="L2611"/>
      <c r="M2611"/>
    </row>
    <row r="2612" spans="12:13">
      <c r="L2612"/>
      <c r="M2612"/>
    </row>
    <row r="2613" spans="12:13">
      <c r="L2613"/>
      <c r="M2613"/>
    </row>
    <row r="2614" spans="12:13">
      <c r="L2614"/>
      <c r="M2614"/>
    </row>
    <row r="2615" spans="12:13">
      <c r="L2615"/>
      <c r="M2615"/>
    </row>
    <row r="2616" spans="12:13">
      <c r="L2616"/>
      <c r="M2616"/>
    </row>
    <row r="2617" spans="12:13">
      <c r="L2617"/>
      <c r="M2617"/>
    </row>
    <row r="2618" spans="12:13">
      <c r="L2618"/>
      <c r="M2618"/>
    </row>
    <row r="2619" spans="12:13">
      <c r="L2619"/>
      <c r="M2619"/>
    </row>
    <row r="2620" spans="12:13">
      <c r="L2620"/>
      <c r="M2620"/>
    </row>
    <row r="2621" spans="12:13">
      <c r="L2621"/>
      <c r="M2621"/>
    </row>
    <row r="2622" spans="12:13">
      <c r="L2622"/>
      <c r="M2622"/>
    </row>
    <row r="2623" spans="12:13">
      <c r="L2623"/>
      <c r="M2623"/>
    </row>
    <row r="2624" spans="12:13">
      <c r="L2624"/>
      <c r="M2624"/>
    </row>
    <row r="2625" spans="12:13">
      <c r="L2625"/>
      <c r="M2625"/>
    </row>
    <row r="2626" spans="12:13">
      <c r="L2626"/>
      <c r="M2626"/>
    </row>
    <row r="2627" spans="12:13">
      <c r="L2627"/>
      <c r="M2627"/>
    </row>
    <row r="2628" spans="12:13">
      <c r="L2628"/>
      <c r="M2628"/>
    </row>
    <row r="2629" spans="12:13">
      <c r="L2629"/>
      <c r="M2629"/>
    </row>
    <row r="2630" spans="12:13">
      <c r="L2630"/>
      <c r="M2630"/>
    </row>
    <row r="2631" spans="12:13">
      <c r="L2631"/>
      <c r="M2631"/>
    </row>
    <row r="2632" spans="12:13">
      <c r="L2632"/>
      <c r="M2632"/>
    </row>
    <row r="2633" spans="12:13">
      <c r="L2633"/>
      <c r="M2633"/>
    </row>
    <row r="2634" spans="12:13">
      <c r="L2634"/>
      <c r="M2634"/>
    </row>
    <row r="2635" spans="12:13">
      <c r="L2635"/>
      <c r="M2635"/>
    </row>
    <row r="2636" spans="12:13">
      <c r="L2636"/>
      <c r="M2636"/>
    </row>
    <row r="2637" spans="12:13">
      <c r="L2637"/>
      <c r="M2637"/>
    </row>
    <row r="2638" spans="12:13">
      <c r="L2638"/>
      <c r="M2638"/>
    </row>
    <row r="2639" spans="12:13">
      <c r="L2639"/>
      <c r="M2639"/>
    </row>
    <row r="2640" spans="12:13">
      <c r="L2640"/>
      <c r="M2640"/>
    </row>
    <row r="2641" spans="12:13">
      <c r="L2641"/>
      <c r="M2641"/>
    </row>
    <row r="2642" spans="12:13">
      <c r="L2642"/>
      <c r="M2642"/>
    </row>
    <row r="2643" spans="12:13">
      <c r="L2643"/>
      <c r="M2643"/>
    </row>
    <row r="2644" spans="12:13">
      <c r="L2644"/>
      <c r="M2644"/>
    </row>
    <row r="2645" spans="12:13">
      <c r="L2645"/>
      <c r="M2645"/>
    </row>
    <row r="2646" spans="12:13">
      <c r="L2646"/>
      <c r="M2646"/>
    </row>
    <row r="2647" spans="12:13">
      <c r="L2647"/>
      <c r="M2647"/>
    </row>
    <row r="2648" spans="12:13">
      <c r="L2648"/>
      <c r="M2648"/>
    </row>
    <row r="2649" spans="12:13">
      <c r="L2649"/>
      <c r="M2649"/>
    </row>
    <row r="2650" spans="12:13">
      <c r="L2650"/>
      <c r="M2650"/>
    </row>
    <row r="2651" spans="12:13">
      <c r="L2651"/>
      <c r="M2651"/>
    </row>
    <row r="2652" spans="12:13">
      <c r="L2652"/>
      <c r="M2652"/>
    </row>
    <row r="2653" spans="12:13">
      <c r="L2653"/>
      <c r="M2653"/>
    </row>
    <row r="2654" spans="12:13">
      <c r="L2654"/>
      <c r="M2654"/>
    </row>
    <row r="2655" spans="12:13">
      <c r="L2655"/>
      <c r="M2655"/>
    </row>
    <row r="2656" spans="12:13">
      <c r="L2656"/>
      <c r="M2656"/>
    </row>
    <row r="2657" spans="12:13">
      <c r="L2657"/>
      <c r="M2657"/>
    </row>
    <row r="2658" spans="12:13">
      <c r="L2658"/>
      <c r="M2658"/>
    </row>
    <row r="2659" spans="12:13">
      <c r="L2659"/>
      <c r="M2659"/>
    </row>
    <row r="2660" spans="12:13">
      <c r="L2660"/>
      <c r="M2660"/>
    </row>
    <row r="2661" spans="12:13">
      <c r="L2661"/>
      <c r="M2661"/>
    </row>
    <row r="2662" spans="12:13">
      <c r="L2662"/>
      <c r="M2662"/>
    </row>
    <row r="2663" spans="12:13">
      <c r="L2663"/>
      <c r="M2663"/>
    </row>
    <row r="2664" spans="12:13">
      <c r="L2664"/>
      <c r="M2664"/>
    </row>
    <row r="2665" spans="12:13">
      <c r="L2665"/>
      <c r="M2665"/>
    </row>
    <row r="2666" spans="12:13">
      <c r="L2666"/>
      <c r="M2666"/>
    </row>
    <row r="2667" spans="12:13">
      <c r="L2667"/>
      <c r="M2667"/>
    </row>
    <row r="2668" spans="12:13">
      <c r="L2668"/>
      <c r="M2668"/>
    </row>
    <row r="2669" spans="12:13">
      <c r="L2669"/>
      <c r="M2669"/>
    </row>
    <row r="2670" spans="12:13">
      <c r="L2670"/>
      <c r="M2670"/>
    </row>
    <row r="2671" spans="12:13">
      <c r="L2671"/>
      <c r="M2671"/>
    </row>
    <row r="2672" spans="12:13">
      <c r="L2672"/>
      <c r="M2672"/>
    </row>
    <row r="2673" spans="12:13">
      <c r="L2673"/>
      <c r="M2673"/>
    </row>
    <row r="2674" spans="12:13">
      <c r="L2674"/>
      <c r="M2674"/>
    </row>
    <row r="2675" spans="12:13">
      <c r="L2675"/>
      <c r="M2675"/>
    </row>
    <row r="2676" spans="12:13">
      <c r="L2676"/>
      <c r="M2676"/>
    </row>
    <row r="2677" spans="12:13">
      <c r="L2677"/>
      <c r="M2677"/>
    </row>
    <row r="2678" spans="12:13">
      <c r="L2678"/>
      <c r="M2678"/>
    </row>
    <row r="2679" spans="12:13">
      <c r="L2679"/>
      <c r="M2679"/>
    </row>
    <row r="2680" spans="12:13">
      <c r="L2680"/>
      <c r="M2680"/>
    </row>
    <row r="2681" spans="12:13">
      <c r="L2681"/>
      <c r="M2681"/>
    </row>
    <row r="2682" spans="12:13">
      <c r="L2682"/>
      <c r="M2682"/>
    </row>
    <row r="2683" spans="12:13">
      <c r="L2683"/>
      <c r="M2683"/>
    </row>
    <row r="2684" spans="12:13">
      <c r="L2684"/>
      <c r="M2684"/>
    </row>
    <row r="2685" spans="12:13">
      <c r="L2685"/>
      <c r="M2685"/>
    </row>
    <row r="2686" spans="12:13">
      <c r="L2686"/>
      <c r="M2686"/>
    </row>
    <row r="2687" spans="12:13">
      <c r="L2687"/>
      <c r="M2687"/>
    </row>
    <row r="2688" spans="12:13">
      <c r="L2688"/>
      <c r="M2688"/>
    </row>
    <row r="2689" spans="12:13">
      <c r="L2689"/>
      <c r="M2689"/>
    </row>
    <row r="2690" spans="12:13">
      <c r="L2690"/>
      <c r="M2690"/>
    </row>
    <row r="2691" spans="12:13">
      <c r="L2691"/>
      <c r="M2691"/>
    </row>
    <row r="2692" spans="12:13">
      <c r="L2692"/>
      <c r="M2692"/>
    </row>
    <row r="2693" spans="12:13">
      <c r="L2693"/>
      <c r="M2693"/>
    </row>
    <row r="2694" spans="12:13">
      <c r="L2694"/>
      <c r="M2694"/>
    </row>
    <row r="2695" spans="12:13">
      <c r="L2695"/>
      <c r="M2695"/>
    </row>
    <row r="2696" spans="12:13">
      <c r="L2696"/>
      <c r="M2696"/>
    </row>
    <row r="2697" spans="12:13">
      <c r="L2697"/>
      <c r="M2697"/>
    </row>
    <row r="2698" spans="12:13">
      <c r="L2698"/>
      <c r="M2698"/>
    </row>
    <row r="2699" spans="12:13">
      <c r="L2699"/>
      <c r="M2699"/>
    </row>
    <row r="2700" spans="12:13">
      <c r="L2700"/>
      <c r="M2700"/>
    </row>
    <row r="2701" spans="12:13">
      <c r="L2701"/>
      <c r="M2701"/>
    </row>
    <row r="2702" spans="12:13">
      <c r="L2702"/>
      <c r="M2702"/>
    </row>
    <row r="2703" spans="12:13">
      <c r="L2703"/>
      <c r="M2703"/>
    </row>
    <row r="2704" spans="12:13">
      <c r="L2704"/>
      <c r="M2704"/>
    </row>
    <row r="2705" spans="12:13">
      <c r="L2705"/>
      <c r="M2705"/>
    </row>
    <row r="2706" spans="12:13">
      <c r="L2706"/>
      <c r="M2706"/>
    </row>
    <row r="2707" spans="12:13">
      <c r="L2707"/>
      <c r="M2707"/>
    </row>
    <row r="2708" spans="12:13">
      <c r="L2708"/>
      <c r="M2708"/>
    </row>
    <row r="2709" spans="12:13">
      <c r="L2709"/>
      <c r="M2709"/>
    </row>
    <row r="2710" spans="12:13">
      <c r="L2710"/>
      <c r="M2710"/>
    </row>
    <row r="2711" spans="12:13">
      <c r="L2711"/>
      <c r="M2711"/>
    </row>
    <row r="2712" spans="12:13">
      <c r="L2712"/>
      <c r="M2712"/>
    </row>
    <row r="2713" spans="12:13">
      <c r="L2713"/>
      <c r="M2713"/>
    </row>
    <row r="2714" spans="12:13">
      <c r="L2714"/>
      <c r="M2714"/>
    </row>
    <row r="2715" spans="12:13">
      <c r="L2715"/>
      <c r="M2715"/>
    </row>
    <row r="2716" spans="12:13">
      <c r="L2716"/>
      <c r="M2716"/>
    </row>
    <row r="2717" spans="12:13">
      <c r="L2717"/>
      <c r="M2717"/>
    </row>
    <row r="2718" spans="12:13">
      <c r="L2718"/>
      <c r="M2718"/>
    </row>
    <row r="2719" spans="12:13">
      <c r="L2719"/>
      <c r="M2719"/>
    </row>
    <row r="2720" spans="12:13">
      <c r="L2720"/>
      <c r="M2720"/>
    </row>
    <row r="2721" spans="12:13">
      <c r="L2721"/>
      <c r="M2721"/>
    </row>
    <row r="2722" spans="12:13">
      <c r="L2722"/>
      <c r="M2722"/>
    </row>
    <row r="2723" spans="12:13">
      <c r="L2723"/>
      <c r="M2723"/>
    </row>
    <row r="2724" spans="12:13">
      <c r="L2724"/>
      <c r="M2724"/>
    </row>
    <row r="2725" spans="12:13">
      <c r="L2725"/>
      <c r="M2725"/>
    </row>
    <row r="2726" spans="12:13">
      <c r="L2726"/>
      <c r="M2726"/>
    </row>
    <row r="2727" spans="12:13">
      <c r="L2727"/>
      <c r="M2727"/>
    </row>
    <row r="2728" spans="12:13">
      <c r="L2728"/>
      <c r="M2728"/>
    </row>
    <row r="2729" spans="12:13">
      <c r="L2729"/>
      <c r="M2729"/>
    </row>
    <row r="2730" spans="12:13">
      <c r="L2730"/>
      <c r="M2730"/>
    </row>
    <row r="2731" spans="12:13">
      <c r="L2731"/>
      <c r="M2731"/>
    </row>
    <row r="2732" spans="12:13">
      <c r="L2732"/>
      <c r="M2732"/>
    </row>
    <row r="2733" spans="12:13">
      <c r="L2733"/>
      <c r="M2733"/>
    </row>
    <row r="2734" spans="12:13">
      <c r="L2734"/>
      <c r="M2734"/>
    </row>
    <row r="2735" spans="12:13">
      <c r="L2735"/>
      <c r="M2735"/>
    </row>
    <row r="2736" spans="12:13">
      <c r="L2736"/>
      <c r="M2736"/>
    </row>
    <row r="2737" spans="12:13">
      <c r="L2737"/>
      <c r="M2737"/>
    </row>
    <row r="2738" spans="12:13">
      <c r="L2738"/>
      <c r="M2738"/>
    </row>
    <row r="2739" spans="12:13">
      <c r="L2739"/>
      <c r="M2739"/>
    </row>
    <row r="2740" spans="12:13">
      <c r="L2740"/>
      <c r="M2740"/>
    </row>
    <row r="2741" spans="12:13">
      <c r="L2741"/>
      <c r="M2741"/>
    </row>
    <row r="2742" spans="12:13">
      <c r="L2742"/>
      <c r="M2742"/>
    </row>
    <row r="2743" spans="12:13">
      <c r="L2743"/>
      <c r="M2743"/>
    </row>
    <row r="2744" spans="12:13">
      <c r="L2744"/>
      <c r="M2744"/>
    </row>
    <row r="2745" spans="12:13">
      <c r="L2745"/>
      <c r="M2745"/>
    </row>
    <row r="2746" spans="12:13">
      <c r="L2746"/>
      <c r="M2746"/>
    </row>
    <row r="2747" spans="12:13">
      <c r="L2747"/>
      <c r="M2747"/>
    </row>
    <row r="2748" spans="12:13">
      <c r="L2748"/>
      <c r="M2748"/>
    </row>
    <row r="2749" spans="12:13">
      <c r="L2749"/>
      <c r="M2749"/>
    </row>
    <row r="2750" spans="12:13">
      <c r="L2750"/>
      <c r="M2750"/>
    </row>
    <row r="2751" spans="12:13">
      <c r="L2751"/>
      <c r="M2751"/>
    </row>
    <row r="2752" spans="12:13">
      <c r="L2752"/>
      <c r="M2752"/>
    </row>
    <row r="2753" spans="12:13">
      <c r="L2753"/>
      <c r="M2753"/>
    </row>
    <row r="2754" spans="12:13">
      <c r="L2754"/>
      <c r="M2754"/>
    </row>
    <row r="2755" spans="12:13">
      <c r="L2755"/>
      <c r="M2755"/>
    </row>
    <row r="2756" spans="12:13">
      <c r="L2756"/>
      <c r="M2756"/>
    </row>
    <row r="2757" spans="12:13">
      <c r="L2757"/>
      <c r="M2757"/>
    </row>
    <row r="2758" spans="12:13">
      <c r="L2758"/>
      <c r="M2758"/>
    </row>
    <row r="2759" spans="12:13">
      <c r="L2759"/>
      <c r="M2759"/>
    </row>
    <row r="2760" spans="12:13">
      <c r="L2760"/>
      <c r="M2760"/>
    </row>
    <row r="2761" spans="12:13">
      <c r="L2761"/>
      <c r="M2761"/>
    </row>
    <row r="2762" spans="12:13">
      <c r="L2762"/>
      <c r="M2762"/>
    </row>
    <row r="2763" spans="12:13">
      <c r="L2763"/>
      <c r="M2763"/>
    </row>
    <row r="2764" spans="12:13">
      <c r="L2764"/>
      <c r="M2764"/>
    </row>
    <row r="2765" spans="12:13">
      <c r="L2765"/>
      <c r="M2765"/>
    </row>
    <row r="2766" spans="12:13">
      <c r="L2766"/>
      <c r="M2766"/>
    </row>
    <row r="2767" spans="12:13">
      <c r="L2767"/>
      <c r="M2767"/>
    </row>
    <row r="2768" spans="12:13">
      <c r="L2768"/>
      <c r="M2768"/>
    </row>
    <row r="2769" spans="12:13">
      <c r="L2769"/>
      <c r="M2769"/>
    </row>
    <row r="2770" spans="12:13">
      <c r="L2770"/>
      <c r="M2770"/>
    </row>
    <row r="2771" spans="12:13">
      <c r="L2771"/>
      <c r="M2771"/>
    </row>
    <row r="2772" spans="12:13">
      <c r="L2772"/>
      <c r="M2772"/>
    </row>
    <row r="2773" spans="12:13">
      <c r="L2773"/>
      <c r="M2773"/>
    </row>
    <row r="2774" spans="12:13">
      <c r="L2774"/>
      <c r="M2774"/>
    </row>
    <row r="2775" spans="12:13">
      <c r="L2775"/>
      <c r="M2775"/>
    </row>
    <row r="2776" spans="12:13">
      <c r="L2776"/>
      <c r="M2776"/>
    </row>
    <row r="2777" spans="12:13">
      <c r="L2777"/>
      <c r="M2777"/>
    </row>
    <row r="2778" spans="12:13">
      <c r="L2778"/>
      <c r="M2778"/>
    </row>
    <row r="2779" spans="12:13">
      <c r="L2779"/>
      <c r="M2779"/>
    </row>
    <row r="2780" spans="12:13">
      <c r="L2780"/>
      <c r="M2780"/>
    </row>
    <row r="2781" spans="12:13">
      <c r="L2781"/>
      <c r="M2781"/>
    </row>
    <row r="2782" spans="12:13">
      <c r="L2782"/>
      <c r="M2782"/>
    </row>
    <row r="2783" spans="12:13">
      <c r="L2783"/>
      <c r="M2783"/>
    </row>
    <row r="2784" spans="12:13">
      <c r="L2784"/>
      <c r="M2784"/>
    </row>
    <row r="2785" spans="12:13">
      <c r="L2785"/>
      <c r="M2785"/>
    </row>
    <row r="2786" spans="12:13">
      <c r="L2786"/>
      <c r="M2786"/>
    </row>
    <row r="2787" spans="12:13">
      <c r="L2787"/>
      <c r="M2787"/>
    </row>
    <row r="2788" spans="12:13">
      <c r="L2788"/>
      <c r="M2788"/>
    </row>
    <row r="2789" spans="12:13">
      <c r="L2789"/>
      <c r="M2789"/>
    </row>
    <row r="2790" spans="12:13">
      <c r="L2790"/>
      <c r="M2790"/>
    </row>
    <row r="2791" spans="12:13">
      <c r="L2791"/>
      <c r="M2791"/>
    </row>
    <row r="2792" spans="12:13">
      <c r="L2792"/>
      <c r="M2792"/>
    </row>
    <row r="2793" spans="12:13">
      <c r="L2793"/>
      <c r="M2793"/>
    </row>
    <row r="2794" spans="12:13">
      <c r="L2794"/>
      <c r="M2794"/>
    </row>
    <row r="2795" spans="12:13">
      <c r="L2795"/>
      <c r="M2795"/>
    </row>
    <row r="2796" spans="12:13">
      <c r="L2796"/>
      <c r="M2796"/>
    </row>
    <row r="2797" spans="12:13">
      <c r="L2797"/>
      <c r="M2797"/>
    </row>
    <row r="2798" spans="12:13">
      <c r="L2798"/>
      <c r="M2798"/>
    </row>
    <row r="2799" spans="12:13">
      <c r="L2799"/>
      <c r="M2799"/>
    </row>
    <row r="2800" spans="12:13">
      <c r="L2800"/>
      <c r="M2800"/>
    </row>
    <row r="2801" spans="12:13">
      <c r="L2801"/>
      <c r="M2801"/>
    </row>
    <row r="2802" spans="12:13">
      <c r="L2802"/>
      <c r="M2802"/>
    </row>
    <row r="2803" spans="12:13">
      <c r="L2803"/>
      <c r="M2803"/>
    </row>
    <row r="2804" spans="12:13">
      <c r="L2804"/>
      <c r="M2804"/>
    </row>
    <row r="2805" spans="12:13">
      <c r="L2805"/>
      <c r="M2805"/>
    </row>
    <row r="2806" spans="12:13">
      <c r="L2806"/>
      <c r="M2806"/>
    </row>
    <row r="2807" spans="12:13">
      <c r="L2807"/>
      <c r="M2807"/>
    </row>
    <row r="2808" spans="12:13">
      <c r="L2808"/>
      <c r="M2808"/>
    </row>
    <row r="2809" spans="12:13">
      <c r="L2809"/>
      <c r="M2809"/>
    </row>
    <row r="2810" spans="12:13">
      <c r="L2810"/>
      <c r="M2810"/>
    </row>
    <row r="2811" spans="12:13">
      <c r="L2811"/>
      <c r="M2811"/>
    </row>
    <row r="2812" spans="12:13">
      <c r="L2812"/>
      <c r="M2812"/>
    </row>
    <row r="2813" spans="12:13">
      <c r="L2813"/>
      <c r="M2813"/>
    </row>
    <row r="2814" spans="12:13">
      <c r="L2814"/>
      <c r="M2814"/>
    </row>
    <row r="2815" spans="12:13">
      <c r="L2815"/>
      <c r="M2815"/>
    </row>
    <row r="2816" spans="12:13">
      <c r="L2816"/>
      <c r="M2816"/>
    </row>
    <row r="2817" spans="12:13">
      <c r="L2817"/>
      <c r="M2817"/>
    </row>
    <row r="2818" spans="12:13">
      <c r="L2818"/>
      <c r="M2818"/>
    </row>
    <row r="2819" spans="12:13">
      <c r="L2819"/>
      <c r="M2819"/>
    </row>
    <row r="2820" spans="12:13">
      <c r="L2820"/>
      <c r="M2820"/>
    </row>
    <row r="2821" spans="12:13">
      <c r="L2821"/>
      <c r="M2821"/>
    </row>
    <row r="2822" spans="12:13">
      <c r="L2822"/>
      <c r="M2822"/>
    </row>
    <row r="2823" spans="12:13">
      <c r="L2823"/>
      <c r="M2823"/>
    </row>
    <row r="2824" spans="12:13">
      <c r="L2824"/>
      <c r="M2824"/>
    </row>
    <row r="2825" spans="12:13">
      <c r="L2825"/>
      <c r="M2825"/>
    </row>
    <row r="2826" spans="12:13">
      <c r="L2826"/>
      <c r="M2826"/>
    </row>
    <row r="2827" spans="12:13">
      <c r="L2827"/>
      <c r="M2827"/>
    </row>
    <row r="2828" spans="12:13">
      <c r="L2828"/>
      <c r="M2828"/>
    </row>
    <row r="2829" spans="12:13">
      <c r="L2829"/>
      <c r="M2829"/>
    </row>
    <row r="2830" spans="12:13">
      <c r="L2830"/>
      <c r="M2830"/>
    </row>
    <row r="2831" spans="12:13">
      <c r="L2831"/>
      <c r="M2831"/>
    </row>
    <row r="2832" spans="12:13">
      <c r="L2832"/>
      <c r="M2832"/>
    </row>
    <row r="2833" spans="12:13">
      <c r="L2833"/>
      <c r="M2833"/>
    </row>
    <row r="2834" spans="12:13">
      <c r="L2834"/>
      <c r="M2834"/>
    </row>
    <row r="2835" spans="12:13">
      <c r="L2835"/>
      <c r="M2835"/>
    </row>
    <row r="2836" spans="12:13">
      <c r="L2836"/>
      <c r="M2836"/>
    </row>
    <row r="2837" spans="12:13">
      <c r="L2837"/>
      <c r="M2837"/>
    </row>
    <row r="2838" spans="12:13">
      <c r="L2838"/>
      <c r="M2838"/>
    </row>
    <row r="2839" spans="12:13">
      <c r="L2839"/>
      <c r="M2839"/>
    </row>
    <row r="2840" spans="12:13">
      <c r="L2840"/>
      <c r="M2840"/>
    </row>
    <row r="2841" spans="12:13">
      <c r="L2841"/>
      <c r="M2841"/>
    </row>
    <row r="2842" spans="12:13">
      <c r="L2842"/>
      <c r="M2842"/>
    </row>
    <row r="2843" spans="12:13">
      <c r="L2843"/>
      <c r="M2843"/>
    </row>
    <row r="2844" spans="12:13">
      <c r="L2844"/>
      <c r="M2844"/>
    </row>
    <row r="2845" spans="12:13">
      <c r="L2845"/>
      <c r="M2845"/>
    </row>
    <row r="2846" spans="12:13">
      <c r="L2846"/>
      <c r="M2846"/>
    </row>
    <row r="2847" spans="12:13">
      <c r="L2847"/>
      <c r="M2847"/>
    </row>
    <row r="2848" spans="12:13">
      <c r="L2848"/>
      <c r="M2848"/>
    </row>
    <row r="2849" spans="12:13">
      <c r="L2849"/>
      <c r="M2849"/>
    </row>
    <row r="2850" spans="12:13">
      <c r="L2850"/>
      <c r="M2850"/>
    </row>
    <row r="2851" spans="12:13">
      <c r="L2851"/>
      <c r="M2851"/>
    </row>
    <row r="2852" spans="12:13">
      <c r="L2852"/>
      <c r="M2852"/>
    </row>
    <row r="2853" spans="12:13">
      <c r="L2853"/>
      <c r="M2853"/>
    </row>
    <row r="2854" spans="12:13">
      <c r="L2854"/>
      <c r="M2854"/>
    </row>
    <row r="2855" spans="12:13">
      <c r="L2855"/>
      <c r="M2855"/>
    </row>
    <row r="2856" spans="12:13">
      <c r="L2856"/>
      <c r="M2856"/>
    </row>
    <row r="2857" spans="12:13">
      <c r="L2857"/>
      <c r="M2857"/>
    </row>
    <row r="2858" spans="12:13">
      <c r="L2858"/>
      <c r="M2858"/>
    </row>
    <row r="2859" spans="12:13">
      <c r="L2859"/>
      <c r="M2859"/>
    </row>
    <row r="2860" spans="12:13">
      <c r="L2860"/>
      <c r="M2860"/>
    </row>
    <row r="2861" spans="12:13">
      <c r="L2861"/>
      <c r="M2861"/>
    </row>
    <row r="2862" spans="12:13">
      <c r="L2862"/>
      <c r="M2862"/>
    </row>
    <row r="2863" spans="12:13">
      <c r="L2863"/>
      <c r="M2863"/>
    </row>
    <row r="2864" spans="12:13">
      <c r="L2864"/>
      <c r="M2864"/>
    </row>
    <row r="2865" spans="12:13">
      <c r="L2865"/>
      <c r="M2865"/>
    </row>
    <row r="2866" spans="12:13">
      <c r="L2866"/>
      <c r="M2866"/>
    </row>
    <row r="2867" spans="12:13">
      <c r="L2867"/>
      <c r="M2867"/>
    </row>
    <row r="2868" spans="12:13">
      <c r="L2868"/>
      <c r="M2868"/>
    </row>
    <row r="2869" spans="12:13">
      <c r="L2869"/>
      <c r="M2869"/>
    </row>
    <row r="2870" spans="12:13">
      <c r="L2870"/>
      <c r="M2870"/>
    </row>
    <row r="2871" spans="12:13">
      <c r="L2871"/>
      <c r="M2871"/>
    </row>
    <row r="2872" spans="12:13">
      <c r="L2872"/>
      <c r="M2872"/>
    </row>
    <row r="2873" spans="12:13">
      <c r="L2873"/>
      <c r="M2873"/>
    </row>
    <row r="2874" spans="12:13">
      <c r="L2874"/>
      <c r="M2874"/>
    </row>
    <row r="2875" spans="12:13">
      <c r="L2875"/>
      <c r="M2875"/>
    </row>
    <row r="2876" spans="12:13">
      <c r="L2876"/>
      <c r="M2876"/>
    </row>
    <row r="2877" spans="12:13">
      <c r="L2877"/>
      <c r="M2877"/>
    </row>
    <row r="2878" spans="12:13">
      <c r="L2878"/>
      <c r="M2878"/>
    </row>
    <row r="2879" spans="12:13">
      <c r="L2879"/>
      <c r="M2879"/>
    </row>
    <row r="2880" spans="12:13">
      <c r="L2880"/>
      <c r="M2880"/>
    </row>
    <row r="2881" spans="12:13">
      <c r="L2881"/>
      <c r="M2881"/>
    </row>
    <row r="2882" spans="12:13">
      <c r="L2882"/>
      <c r="M2882"/>
    </row>
    <row r="2883" spans="12:13">
      <c r="L2883"/>
      <c r="M2883"/>
    </row>
    <row r="2884" spans="12:13">
      <c r="L2884"/>
      <c r="M2884"/>
    </row>
    <row r="2885" spans="12:13">
      <c r="L2885"/>
      <c r="M2885"/>
    </row>
    <row r="2886" spans="12:13">
      <c r="L2886"/>
      <c r="M2886"/>
    </row>
    <row r="2887" spans="12:13">
      <c r="L2887"/>
      <c r="M2887"/>
    </row>
    <row r="2888" spans="12:13">
      <c r="L2888"/>
      <c r="M2888"/>
    </row>
    <row r="2889" spans="12:13">
      <c r="L2889"/>
      <c r="M2889"/>
    </row>
    <row r="2890" spans="12:13">
      <c r="L2890"/>
      <c r="M2890"/>
    </row>
    <row r="2891" spans="12:13">
      <c r="L2891"/>
      <c r="M2891"/>
    </row>
    <row r="2892" spans="12:13">
      <c r="L2892"/>
      <c r="M2892"/>
    </row>
    <row r="2893" spans="12:13">
      <c r="L2893"/>
      <c r="M2893"/>
    </row>
    <row r="2894" spans="12:13">
      <c r="L2894"/>
      <c r="M2894"/>
    </row>
    <row r="2895" spans="12:13">
      <c r="L2895"/>
      <c r="M2895"/>
    </row>
    <row r="2896" spans="12:13">
      <c r="L2896"/>
      <c r="M2896"/>
    </row>
    <row r="2897" spans="12:13">
      <c r="L2897"/>
      <c r="M2897"/>
    </row>
    <row r="2898" spans="12:13">
      <c r="L2898"/>
      <c r="M2898"/>
    </row>
    <row r="2899" spans="12:13">
      <c r="L2899"/>
      <c r="M2899"/>
    </row>
    <row r="2900" spans="12:13">
      <c r="L2900"/>
      <c r="M2900"/>
    </row>
    <row r="2901" spans="12:13">
      <c r="L2901"/>
      <c r="M2901"/>
    </row>
    <row r="2902" spans="12:13">
      <c r="L2902"/>
      <c r="M2902"/>
    </row>
    <row r="2903" spans="12:13">
      <c r="L2903"/>
      <c r="M2903"/>
    </row>
    <row r="2904" spans="12:13">
      <c r="L2904"/>
      <c r="M2904"/>
    </row>
    <row r="2905" spans="12:13">
      <c r="L2905"/>
      <c r="M2905"/>
    </row>
    <row r="2906" spans="12:13">
      <c r="L2906"/>
      <c r="M2906"/>
    </row>
    <row r="2907" spans="12:13">
      <c r="L2907"/>
      <c r="M2907"/>
    </row>
    <row r="2908" spans="12:13">
      <c r="L2908"/>
      <c r="M2908"/>
    </row>
    <row r="2909" spans="12:13">
      <c r="L2909"/>
      <c r="M2909"/>
    </row>
    <row r="2910" spans="12:13">
      <c r="L2910"/>
      <c r="M2910"/>
    </row>
    <row r="2911" spans="12:13">
      <c r="L2911"/>
      <c r="M2911"/>
    </row>
    <row r="2912" spans="12:13">
      <c r="L2912"/>
      <c r="M2912"/>
    </row>
    <row r="2913" spans="12:13">
      <c r="L2913"/>
      <c r="M2913"/>
    </row>
    <row r="2914" spans="12:13">
      <c r="L2914"/>
      <c r="M2914"/>
    </row>
    <row r="2915" spans="12:13">
      <c r="L2915"/>
      <c r="M2915"/>
    </row>
    <row r="2916" spans="12:13">
      <c r="L2916"/>
      <c r="M2916"/>
    </row>
    <row r="2917" spans="12:13">
      <c r="L2917"/>
      <c r="M2917"/>
    </row>
    <row r="2918" spans="12:13">
      <c r="L2918"/>
      <c r="M2918"/>
    </row>
    <row r="2919" spans="12:13">
      <c r="L2919"/>
      <c r="M2919"/>
    </row>
    <row r="2920" spans="12:13">
      <c r="L2920"/>
      <c r="M2920"/>
    </row>
    <row r="2921" spans="12:13">
      <c r="L2921"/>
      <c r="M2921"/>
    </row>
    <row r="2922" spans="12:13">
      <c r="L2922"/>
      <c r="M2922"/>
    </row>
    <row r="2923" spans="12:13">
      <c r="L2923"/>
      <c r="M2923"/>
    </row>
    <row r="2924" spans="12:13">
      <c r="L2924"/>
      <c r="M2924"/>
    </row>
    <row r="2925" spans="12:13">
      <c r="L2925"/>
      <c r="M2925"/>
    </row>
    <row r="2926" spans="12:13">
      <c r="L2926"/>
      <c r="M2926"/>
    </row>
    <row r="2927" spans="12:13">
      <c r="L2927"/>
      <c r="M2927"/>
    </row>
    <row r="2928" spans="12:13">
      <c r="L2928"/>
      <c r="M2928"/>
    </row>
    <row r="2929" spans="12:13">
      <c r="L2929"/>
      <c r="M2929"/>
    </row>
    <row r="2930" spans="12:13">
      <c r="L2930"/>
      <c r="M2930"/>
    </row>
    <row r="2931" spans="12:13">
      <c r="L2931"/>
      <c r="M2931"/>
    </row>
    <row r="2932" spans="12:13">
      <c r="L2932"/>
      <c r="M2932"/>
    </row>
    <row r="2933" spans="12:13">
      <c r="L2933"/>
      <c r="M2933"/>
    </row>
    <row r="2934" spans="12:13">
      <c r="L2934"/>
      <c r="M2934"/>
    </row>
    <row r="2935" spans="12:13">
      <c r="L2935"/>
      <c r="M2935"/>
    </row>
    <row r="2936" spans="12:13">
      <c r="L2936"/>
      <c r="M2936"/>
    </row>
    <row r="2937" spans="12:13">
      <c r="L2937"/>
      <c r="M2937"/>
    </row>
    <row r="2938" spans="12:13">
      <c r="L2938"/>
      <c r="M2938"/>
    </row>
    <row r="2939" spans="12:13">
      <c r="L2939"/>
      <c r="M2939"/>
    </row>
    <row r="2940" spans="12:13">
      <c r="L2940"/>
      <c r="M2940"/>
    </row>
    <row r="2941" spans="12:13">
      <c r="L2941"/>
      <c r="M2941"/>
    </row>
    <row r="2942" spans="12:13">
      <c r="L2942"/>
      <c r="M2942"/>
    </row>
    <row r="2943" spans="12:13">
      <c r="L2943"/>
      <c r="M2943"/>
    </row>
    <row r="2944" spans="12:13">
      <c r="L2944"/>
      <c r="M2944"/>
    </row>
    <row r="2945" spans="12:13">
      <c r="L2945"/>
      <c r="M2945"/>
    </row>
    <row r="2946" spans="12:13">
      <c r="L2946"/>
      <c r="M2946"/>
    </row>
    <row r="2947" spans="12:13">
      <c r="L2947"/>
      <c r="M2947"/>
    </row>
    <row r="2948" spans="12:13">
      <c r="L2948"/>
      <c r="M2948"/>
    </row>
    <row r="2949" spans="12:13">
      <c r="L2949"/>
      <c r="M2949"/>
    </row>
    <row r="2950" spans="12:13">
      <c r="L2950"/>
      <c r="M2950"/>
    </row>
    <row r="2951" spans="12:13">
      <c r="L2951"/>
      <c r="M2951"/>
    </row>
    <row r="2952" spans="12:13">
      <c r="L2952"/>
      <c r="M2952"/>
    </row>
    <row r="2953" spans="12:13">
      <c r="L2953"/>
      <c r="M2953"/>
    </row>
    <row r="2954" spans="12:13">
      <c r="L2954"/>
      <c r="M2954"/>
    </row>
    <row r="2955" spans="12:13">
      <c r="L2955"/>
      <c r="M2955"/>
    </row>
    <row r="2956" spans="12:13">
      <c r="L2956"/>
      <c r="M2956"/>
    </row>
    <row r="2957" spans="12:13">
      <c r="L2957"/>
      <c r="M2957"/>
    </row>
    <row r="2958" spans="12:13">
      <c r="L2958"/>
      <c r="M2958"/>
    </row>
    <row r="2959" spans="12:13">
      <c r="L2959"/>
      <c r="M2959"/>
    </row>
    <row r="2960" spans="12:13">
      <c r="L2960"/>
      <c r="M2960"/>
    </row>
    <row r="2961" spans="12:13">
      <c r="L2961"/>
      <c r="M2961"/>
    </row>
    <row r="2962" spans="12:13">
      <c r="L2962"/>
      <c r="M2962"/>
    </row>
    <row r="2963" spans="12:13">
      <c r="L2963"/>
      <c r="M2963"/>
    </row>
    <row r="2964" spans="12:13">
      <c r="L2964"/>
      <c r="M2964"/>
    </row>
    <row r="2965" spans="12:13">
      <c r="L2965"/>
      <c r="M2965"/>
    </row>
    <row r="2966" spans="12:13">
      <c r="L2966"/>
      <c r="M2966"/>
    </row>
    <row r="2967" spans="12:13">
      <c r="L2967"/>
      <c r="M2967"/>
    </row>
    <row r="2968" spans="12:13">
      <c r="L2968"/>
      <c r="M2968"/>
    </row>
    <row r="2969" spans="12:13">
      <c r="L2969"/>
      <c r="M2969"/>
    </row>
    <row r="2970" spans="12:13">
      <c r="L2970"/>
      <c r="M2970"/>
    </row>
    <row r="2971" spans="12:13">
      <c r="L2971"/>
      <c r="M2971"/>
    </row>
    <row r="2972" spans="12:13">
      <c r="L2972"/>
      <c r="M2972"/>
    </row>
    <row r="2973" spans="12:13">
      <c r="L2973"/>
      <c r="M2973"/>
    </row>
    <row r="2974" spans="12:13">
      <c r="L2974"/>
      <c r="M2974"/>
    </row>
    <row r="2975" spans="12:13">
      <c r="L2975"/>
      <c r="M2975"/>
    </row>
    <row r="2976" spans="12:13">
      <c r="L2976"/>
      <c r="M2976"/>
    </row>
    <row r="2977" spans="12:13">
      <c r="L2977"/>
      <c r="M2977"/>
    </row>
    <row r="2978" spans="12:13">
      <c r="L2978"/>
      <c r="M2978"/>
    </row>
    <row r="2979" spans="12:13">
      <c r="L2979"/>
      <c r="M2979"/>
    </row>
    <row r="2980" spans="12:13">
      <c r="L2980"/>
      <c r="M2980"/>
    </row>
    <row r="2981" spans="12:13">
      <c r="L2981"/>
      <c r="M2981"/>
    </row>
    <row r="2982" spans="12:13">
      <c r="L2982"/>
      <c r="M2982"/>
    </row>
    <row r="2983" spans="12:13">
      <c r="L2983"/>
      <c r="M2983"/>
    </row>
    <row r="2984" spans="12:13">
      <c r="L2984"/>
      <c r="M2984"/>
    </row>
    <row r="2985" spans="12:13">
      <c r="L2985"/>
      <c r="M2985"/>
    </row>
    <row r="2986" spans="12:13">
      <c r="L2986"/>
      <c r="M2986"/>
    </row>
    <row r="2987" spans="12:13">
      <c r="L2987"/>
      <c r="M2987"/>
    </row>
    <row r="2988" spans="12:13">
      <c r="L2988"/>
      <c r="M2988"/>
    </row>
    <row r="2989" spans="12:13">
      <c r="L2989"/>
      <c r="M2989"/>
    </row>
    <row r="2990" spans="12:13">
      <c r="L2990"/>
      <c r="M2990"/>
    </row>
    <row r="2991" spans="12:13">
      <c r="L2991"/>
      <c r="M2991"/>
    </row>
    <row r="2992" spans="12:13">
      <c r="L2992"/>
      <c r="M2992"/>
    </row>
    <row r="2993" spans="12:13">
      <c r="L2993"/>
      <c r="M2993"/>
    </row>
    <row r="2994" spans="12:13">
      <c r="L2994"/>
      <c r="M2994"/>
    </row>
    <row r="2995" spans="12:13">
      <c r="L2995"/>
      <c r="M2995"/>
    </row>
    <row r="2996" spans="12:13">
      <c r="L2996"/>
      <c r="M2996"/>
    </row>
    <row r="2997" spans="12:13">
      <c r="L2997"/>
      <c r="M2997"/>
    </row>
    <row r="2998" spans="12:13">
      <c r="L2998"/>
      <c r="M2998"/>
    </row>
    <row r="2999" spans="12:13">
      <c r="L2999"/>
      <c r="M2999"/>
    </row>
    <row r="3000" spans="12:13">
      <c r="L3000"/>
      <c r="M3000"/>
    </row>
    <row r="3001" spans="12:13">
      <c r="L3001"/>
      <c r="M3001"/>
    </row>
    <row r="3002" spans="12:13">
      <c r="L3002"/>
      <c r="M3002"/>
    </row>
    <row r="3003" spans="12:13">
      <c r="L3003"/>
      <c r="M3003"/>
    </row>
    <row r="3004" spans="12:13">
      <c r="L3004"/>
      <c r="M3004"/>
    </row>
    <row r="3005" spans="12:13">
      <c r="L3005"/>
      <c r="M3005"/>
    </row>
    <row r="3006" spans="12:13">
      <c r="L3006"/>
      <c r="M3006"/>
    </row>
    <row r="3007" spans="12:13">
      <c r="L3007"/>
      <c r="M3007"/>
    </row>
    <row r="3008" spans="12:13">
      <c r="L3008"/>
      <c r="M3008"/>
    </row>
    <row r="3009" spans="12:13">
      <c r="L3009"/>
      <c r="M3009"/>
    </row>
    <row r="3010" spans="12:13">
      <c r="L3010"/>
      <c r="M3010"/>
    </row>
    <row r="3011" spans="12:13">
      <c r="L3011"/>
      <c r="M3011"/>
    </row>
    <row r="3012" spans="12:13">
      <c r="L3012"/>
      <c r="M3012"/>
    </row>
    <row r="3013" spans="12:13">
      <c r="L3013"/>
      <c r="M3013"/>
    </row>
    <row r="3014" spans="12:13">
      <c r="L3014"/>
      <c r="M3014"/>
    </row>
    <row r="3015" spans="12:13">
      <c r="L3015"/>
      <c r="M3015"/>
    </row>
    <row r="3016" spans="12:13">
      <c r="L3016"/>
      <c r="M3016"/>
    </row>
    <row r="3017" spans="12:13">
      <c r="L3017"/>
      <c r="M3017"/>
    </row>
    <row r="3018" spans="12:13">
      <c r="L3018"/>
      <c r="M3018"/>
    </row>
    <row r="3019" spans="12:13">
      <c r="L3019"/>
      <c r="M3019"/>
    </row>
    <row r="3020" spans="12:13">
      <c r="L3020"/>
      <c r="M3020"/>
    </row>
    <row r="3021" spans="12:13">
      <c r="L3021"/>
      <c r="M3021"/>
    </row>
    <row r="3022" spans="12:13">
      <c r="L3022"/>
      <c r="M3022"/>
    </row>
    <row r="3023" spans="12:13">
      <c r="L3023"/>
      <c r="M3023"/>
    </row>
    <row r="3024" spans="12:13">
      <c r="L3024"/>
      <c r="M3024"/>
    </row>
    <row r="3025" spans="12:13">
      <c r="L3025"/>
      <c r="M3025"/>
    </row>
    <row r="3026" spans="12:13">
      <c r="L3026"/>
      <c r="M3026"/>
    </row>
    <row r="3027" spans="12:13">
      <c r="L3027"/>
      <c r="M3027"/>
    </row>
    <row r="3028" spans="12:13">
      <c r="L3028"/>
      <c r="M3028"/>
    </row>
    <row r="3029" spans="12:13">
      <c r="L3029"/>
      <c r="M3029"/>
    </row>
    <row r="3030" spans="12:13">
      <c r="L3030"/>
      <c r="M3030"/>
    </row>
    <row r="3031" spans="12:13">
      <c r="L3031"/>
      <c r="M3031"/>
    </row>
    <row r="3032" spans="12:13">
      <c r="L3032"/>
      <c r="M3032"/>
    </row>
    <row r="3033" spans="12:13">
      <c r="L3033"/>
      <c r="M3033"/>
    </row>
    <row r="3034" spans="12:13">
      <c r="L3034"/>
      <c r="M3034"/>
    </row>
    <row r="3035" spans="12:13">
      <c r="L3035"/>
      <c r="M3035"/>
    </row>
    <row r="3036" spans="12:13">
      <c r="L3036"/>
      <c r="M3036"/>
    </row>
    <row r="3037" spans="12:13">
      <c r="L3037"/>
      <c r="M3037"/>
    </row>
    <row r="3038" spans="12:13">
      <c r="L3038"/>
      <c r="M3038"/>
    </row>
    <row r="3039" spans="12:13">
      <c r="L3039"/>
      <c r="M3039"/>
    </row>
    <row r="3040" spans="12:13">
      <c r="L3040"/>
      <c r="M3040"/>
    </row>
    <row r="3041" spans="12:13">
      <c r="L3041"/>
      <c r="M3041"/>
    </row>
    <row r="3042" spans="12:13">
      <c r="L3042"/>
      <c r="M3042"/>
    </row>
    <row r="3043" spans="12:13">
      <c r="L3043"/>
      <c r="M3043"/>
    </row>
    <row r="3044" spans="12:13">
      <c r="L3044"/>
      <c r="M3044"/>
    </row>
    <row r="3045" spans="12:13">
      <c r="L3045"/>
      <c r="M3045"/>
    </row>
    <row r="3046" spans="12:13">
      <c r="L3046"/>
      <c r="M3046"/>
    </row>
    <row r="3047" spans="12:13">
      <c r="L3047"/>
      <c r="M3047"/>
    </row>
    <row r="3048" spans="12:13">
      <c r="L3048"/>
      <c r="M3048"/>
    </row>
    <row r="3049" spans="12:13">
      <c r="L3049"/>
      <c r="M3049"/>
    </row>
    <row r="3050" spans="12:13">
      <c r="L3050"/>
      <c r="M3050"/>
    </row>
    <row r="3051" spans="12:13">
      <c r="L3051"/>
      <c r="M3051"/>
    </row>
    <row r="3052" spans="12:13">
      <c r="L3052"/>
      <c r="M3052"/>
    </row>
    <row r="3053" spans="12:13">
      <c r="L3053"/>
      <c r="M3053"/>
    </row>
    <row r="3054" spans="12:13">
      <c r="L3054"/>
      <c r="M3054"/>
    </row>
    <row r="3055" spans="12:13">
      <c r="L3055"/>
      <c r="M3055"/>
    </row>
    <row r="3056" spans="12:13">
      <c r="L3056"/>
      <c r="M3056"/>
    </row>
    <row r="3057" spans="12:13">
      <c r="L3057"/>
      <c r="M3057"/>
    </row>
    <row r="3058" spans="12:13">
      <c r="L3058"/>
      <c r="M3058"/>
    </row>
    <row r="3059" spans="12:13">
      <c r="L3059"/>
      <c r="M3059"/>
    </row>
    <row r="3060" spans="12:13">
      <c r="L3060"/>
      <c r="M3060"/>
    </row>
    <row r="3061" spans="12:13">
      <c r="L3061"/>
      <c r="M3061"/>
    </row>
    <row r="3062" spans="12:13">
      <c r="L3062"/>
      <c r="M3062"/>
    </row>
    <row r="3063" spans="12:13">
      <c r="L3063"/>
      <c r="M3063"/>
    </row>
    <row r="3064" spans="12:13">
      <c r="L3064"/>
      <c r="M3064"/>
    </row>
    <row r="3065" spans="12:13">
      <c r="L3065"/>
      <c r="M3065"/>
    </row>
    <row r="3066" spans="12:13">
      <c r="L3066"/>
      <c r="M3066"/>
    </row>
    <row r="3067" spans="12:13">
      <c r="L3067"/>
      <c r="M3067"/>
    </row>
    <row r="3068" spans="12:13">
      <c r="L3068"/>
      <c r="M3068"/>
    </row>
    <row r="3069" spans="12:13">
      <c r="L3069"/>
      <c r="M3069"/>
    </row>
    <row r="3070" spans="12:13">
      <c r="L3070"/>
      <c r="M3070"/>
    </row>
    <row r="3071" spans="12:13">
      <c r="L3071"/>
      <c r="M3071"/>
    </row>
    <row r="3072" spans="12:13">
      <c r="L3072"/>
      <c r="M3072"/>
    </row>
    <row r="3073" spans="12:13">
      <c r="L3073"/>
      <c r="M3073"/>
    </row>
    <row r="3074" spans="12:13">
      <c r="L3074"/>
      <c r="M3074"/>
    </row>
    <row r="3075" spans="12:13">
      <c r="L3075"/>
      <c r="M3075"/>
    </row>
    <row r="3076" spans="12:13">
      <c r="L3076"/>
      <c r="M3076"/>
    </row>
    <row r="3077" spans="12:13">
      <c r="L3077"/>
      <c r="M3077"/>
    </row>
    <row r="3078" spans="12:13">
      <c r="L3078"/>
      <c r="M3078"/>
    </row>
    <row r="3079" spans="12:13">
      <c r="L3079"/>
      <c r="M3079"/>
    </row>
    <row r="3080" spans="12:13">
      <c r="L3080"/>
      <c r="M3080"/>
    </row>
    <row r="3081" spans="12:13">
      <c r="L3081"/>
      <c r="M3081"/>
    </row>
    <row r="3082" spans="12:13">
      <c r="L3082"/>
      <c r="M3082"/>
    </row>
    <row r="3083" spans="12:13">
      <c r="L3083"/>
      <c r="M3083"/>
    </row>
    <row r="3084" spans="12:13">
      <c r="L3084"/>
      <c r="M3084"/>
    </row>
    <row r="3085" spans="12:13">
      <c r="L3085"/>
      <c r="M3085"/>
    </row>
    <row r="3086" spans="12:13">
      <c r="L3086"/>
      <c r="M3086"/>
    </row>
    <row r="3087" spans="12:13">
      <c r="L3087"/>
      <c r="M3087"/>
    </row>
    <row r="3088" spans="12:13">
      <c r="L3088"/>
      <c r="M3088"/>
    </row>
    <row r="3089" spans="12:13">
      <c r="L3089"/>
      <c r="M3089"/>
    </row>
    <row r="3090" spans="12:13">
      <c r="L3090"/>
      <c r="M3090"/>
    </row>
    <row r="3091" spans="12:13">
      <c r="L3091"/>
      <c r="M3091"/>
    </row>
    <row r="3092" spans="12:13">
      <c r="L3092"/>
      <c r="M3092"/>
    </row>
    <row r="3093" spans="12:13">
      <c r="L3093"/>
      <c r="M3093"/>
    </row>
    <row r="3094" spans="12:13">
      <c r="L3094"/>
      <c r="M3094"/>
    </row>
    <row r="3095" spans="12:13">
      <c r="L3095"/>
      <c r="M3095"/>
    </row>
    <row r="3096" spans="12:13">
      <c r="L3096"/>
      <c r="M3096"/>
    </row>
    <row r="3097" spans="12:13">
      <c r="L3097"/>
      <c r="M3097"/>
    </row>
    <row r="3098" spans="12:13">
      <c r="L3098"/>
      <c r="M3098"/>
    </row>
    <row r="3099" spans="12:13">
      <c r="L3099"/>
      <c r="M3099"/>
    </row>
    <row r="3100" spans="12:13">
      <c r="L3100"/>
      <c r="M3100"/>
    </row>
    <row r="3101" spans="12:13">
      <c r="L3101"/>
      <c r="M3101"/>
    </row>
    <row r="3102" spans="12:13">
      <c r="L3102"/>
      <c r="M3102"/>
    </row>
    <row r="3103" spans="12:13">
      <c r="L3103"/>
      <c r="M3103"/>
    </row>
    <row r="3104" spans="12:13">
      <c r="L3104"/>
      <c r="M3104"/>
    </row>
    <row r="3105" spans="12:13">
      <c r="L3105"/>
      <c r="M3105"/>
    </row>
    <row r="3106" spans="12:13">
      <c r="L3106"/>
      <c r="M3106"/>
    </row>
    <row r="3107" spans="12:13">
      <c r="L3107"/>
      <c r="M3107"/>
    </row>
    <row r="3108" spans="12:13">
      <c r="L3108"/>
      <c r="M3108"/>
    </row>
    <row r="3109" spans="12:13">
      <c r="L3109"/>
      <c r="M3109"/>
    </row>
    <row r="3110" spans="12:13">
      <c r="L3110"/>
      <c r="M3110"/>
    </row>
    <row r="3111" spans="12:13">
      <c r="L3111"/>
      <c r="M3111"/>
    </row>
    <row r="3112" spans="12:13">
      <c r="L3112"/>
      <c r="M3112"/>
    </row>
    <row r="3113" spans="12:13">
      <c r="L3113"/>
      <c r="M3113"/>
    </row>
    <row r="3114" spans="12:13">
      <c r="L3114"/>
      <c r="M3114"/>
    </row>
    <row r="3115" spans="12:13">
      <c r="L3115"/>
      <c r="M3115"/>
    </row>
    <row r="3116" spans="12:13">
      <c r="L3116"/>
      <c r="M3116"/>
    </row>
    <row r="3117" spans="12:13">
      <c r="L3117"/>
      <c r="M3117"/>
    </row>
    <row r="3118" spans="12:13">
      <c r="L3118"/>
      <c r="M3118"/>
    </row>
    <row r="3119" spans="12:13">
      <c r="L3119"/>
      <c r="M3119"/>
    </row>
    <row r="3120" spans="12:13">
      <c r="L3120"/>
      <c r="M3120"/>
    </row>
    <row r="3121" spans="12:13">
      <c r="L3121"/>
      <c r="M3121"/>
    </row>
    <row r="3122" spans="12:13">
      <c r="L3122"/>
      <c r="M3122"/>
    </row>
    <row r="3123" spans="12:13">
      <c r="L3123"/>
      <c r="M3123"/>
    </row>
    <row r="3124" spans="12:13">
      <c r="L3124"/>
      <c r="M3124"/>
    </row>
    <row r="3125" spans="12:13">
      <c r="L3125"/>
      <c r="M3125"/>
    </row>
    <row r="3126" spans="12:13">
      <c r="L3126"/>
      <c r="M3126"/>
    </row>
    <row r="3127" spans="12:13">
      <c r="L3127"/>
      <c r="M3127"/>
    </row>
    <row r="3128" spans="12:13">
      <c r="L3128"/>
      <c r="M3128"/>
    </row>
    <row r="3129" spans="12:13">
      <c r="L3129"/>
      <c r="M3129"/>
    </row>
    <row r="3130" spans="12:13">
      <c r="L3130"/>
      <c r="M3130"/>
    </row>
    <row r="3131" spans="12:13">
      <c r="L3131"/>
      <c r="M3131"/>
    </row>
    <row r="3132" spans="12:13">
      <c r="L3132"/>
      <c r="M3132"/>
    </row>
    <row r="3133" spans="12:13">
      <c r="L3133"/>
      <c r="M3133"/>
    </row>
    <row r="3134" spans="12:13">
      <c r="L3134"/>
      <c r="M3134"/>
    </row>
    <row r="3135" spans="12:13">
      <c r="L3135"/>
      <c r="M3135"/>
    </row>
    <row r="3136" spans="12:13">
      <c r="L3136"/>
      <c r="M3136"/>
    </row>
    <row r="3137" spans="12:13">
      <c r="L3137"/>
      <c r="M3137"/>
    </row>
    <row r="3138" spans="12:13">
      <c r="L3138"/>
      <c r="M3138"/>
    </row>
    <row r="3139" spans="12:13">
      <c r="L3139"/>
      <c r="M3139"/>
    </row>
    <row r="3140" spans="12:13">
      <c r="L3140"/>
      <c r="M3140"/>
    </row>
    <row r="3141" spans="12:13">
      <c r="L3141"/>
      <c r="M3141"/>
    </row>
    <row r="3142" spans="12:13">
      <c r="L3142"/>
      <c r="M3142"/>
    </row>
    <row r="3143" spans="12:13">
      <c r="L3143"/>
      <c r="M3143"/>
    </row>
    <row r="3144" spans="12:13">
      <c r="L3144"/>
      <c r="M3144"/>
    </row>
    <row r="3145" spans="12:13">
      <c r="L3145"/>
      <c r="M3145"/>
    </row>
    <row r="3146" spans="12:13">
      <c r="L3146"/>
      <c r="M3146"/>
    </row>
    <row r="3147" spans="12:13">
      <c r="L3147"/>
      <c r="M3147"/>
    </row>
    <row r="3148" spans="12:13">
      <c r="L3148"/>
      <c r="M3148"/>
    </row>
    <row r="3149" spans="12:13">
      <c r="L3149"/>
      <c r="M3149"/>
    </row>
    <row r="3150" spans="12:13">
      <c r="L3150"/>
      <c r="M3150"/>
    </row>
    <row r="3151" spans="12:13">
      <c r="L3151"/>
      <c r="M3151"/>
    </row>
    <row r="3152" spans="12:13">
      <c r="L3152"/>
      <c r="M3152"/>
    </row>
    <row r="3153" spans="12:13">
      <c r="L3153"/>
      <c r="M3153"/>
    </row>
    <row r="3154" spans="12:13">
      <c r="L3154"/>
      <c r="M3154"/>
    </row>
    <row r="3155" spans="12:13">
      <c r="L3155"/>
      <c r="M3155"/>
    </row>
    <row r="3156" spans="12:13">
      <c r="L3156"/>
      <c r="M3156"/>
    </row>
    <row r="3157" spans="12:13">
      <c r="L3157"/>
      <c r="M3157"/>
    </row>
    <row r="3158" spans="12:13">
      <c r="L3158"/>
      <c r="M3158"/>
    </row>
    <row r="3159" spans="12:13">
      <c r="L3159"/>
      <c r="M3159"/>
    </row>
    <row r="3160" spans="12:13">
      <c r="L3160"/>
      <c r="M3160"/>
    </row>
    <row r="3161" spans="12:13">
      <c r="L3161"/>
      <c r="M3161"/>
    </row>
    <row r="3162" spans="12:13">
      <c r="L3162"/>
      <c r="M3162"/>
    </row>
    <row r="3163" spans="12:13">
      <c r="L3163"/>
      <c r="M3163"/>
    </row>
    <row r="3164" spans="12:13">
      <c r="L3164"/>
      <c r="M3164"/>
    </row>
    <row r="3165" spans="12:13">
      <c r="L3165"/>
      <c r="M3165"/>
    </row>
    <row r="3166" spans="12:13">
      <c r="L3166"/>
      <c r="M3166"/>
    </row>
    <row r="3167" spans="12:13">
      <c r="L3167"/>
      <c r="M3167"/>
    </row>
    <row r="3168" spans="12:13">
      <c r="L3168"/>
      <c r="M3168"/>
    </row>
    <row r="3169" spans="12:13">
      <c r="L3169"/>
      <c r="M3169"/>
    </row>
    <row r="3170" spans="12:13">
      <c r="L3170"/>
      <c r="M3170"/>
    </row>
    <row r="3171" spans="12:13">
      <c r="L3171"/>
      <c r="M3171"/>
    </row>
    <row r="3172" spans="12:13">
      <c r="L3172"/>
      <c r="M3172"/>
    </row>
    <row r="3173" spans="12:13">
      <c r="L3173"/>
      <c r="M3173"/>
    </row>
    <row r="3174" spans="12:13">
      <c r="L3174"/>
      <c r="M3174"/>
    </row>
    <row r="3175" spans="12:13">
      <c r="L3175"/>
      <c r="M3175"/>
    </row>
    <row r="3176" spans="12:13">
      <c r="L3176"/>
      <c r="M3176"/>
    </row>
    <row r="3177" spans="12:13">
      <c r="L3177"/>
      <c r="M3177"/>
    </row>
    <row r="3178" spans="12:13">
      <c r="L3178"/>
      <c r="M3178"/>
    </row>
    <row r="3179" spans="12:13">
      <c r="L3179"/>
      <c r="M3179"/>
    </row>
    <row r="3180" spans="12:13">
      <c r="L3180"/>
      <c r="M3180"/>
    </row>
    <row r="3181" spans="12:13">
      <c r="L3181"/>
      <c r="M3181"/>
    </row>
    <row r="3182" spans="12:13">
      <c r="L3182"/>
      <c r="M3182"/>
    </row>
    <row r="3183" spans="12:13">
      <c r="L3183"/>
      <c r="M3183"/>
    </row>
    <row r="3184" spans="12:13">
      <c r="L3184"/>
      <c r="M3184"/>
    </row>
    <row r="3185" spans="12:13">
      <c r="L3185"/>
      <c r="M3185"/>
    </row>
    <row r="3186" spans="12:13">
      <c r="L3186"/>
      <c r="M3186"/>
    </row>
    <row r="3187" spans="12:13">
      <c r="L3187"/>
      <c r="M3187"/>
    </row>
    <row r="3188" spans="12:13">
      <c r="L3188"/>
      <c r="M3188"/>
    </row>
    <row r="3189" spans="12:13">
      <c r="L3189"/>
      <c r="M3189"/>
    </row>
    <row r="3190" spans="12:13">
      <c r="L3190"/>
      <c r="M3190"/>
    </row>
    <row r="3191" spans="12:13">
      <c r="L3191"/>
      <c r="M3191"/>
    </row>
    <row r="3192" spans="12:13">
      <c r="L3192"/>
      <c r="M3192"/>
    </row>
    <row r="3193" spans="12:13">
      <c r="L3193"/>
      <c r="M3193"/>
    </row>
    <row r="3194" spans="12:13">
      <c r="L3194"/>
      <c r="M3194"/>
    </row>
    <row r="3195" spans="12:13">
      <c r="L3195"/>
      <c r="M3195"/>
    </row>
    <row r="3196" spans="12:13">
      <c r="L3196"/>
      <c r="M3196"/>
    </row>
    <row r="3197" spans="12:13">
      <c r="L3197"/>
      <c r="M3197"/>
    </row>
    <row r="3198" spans="12:13">
      <c r="L3198"/>
      <c r="M3198"/>
    </row>
    <row r="3199" spans="12:13">
      <c r="L3199"/>
      <c r="M3199"/>
    </row>
    <row r="3200" spans="12:13">
      <c r="L3200"/>
      <c r="M3200"/>
    </row>
    <row r="3201" spans="12:13">
      <c r="L3201"/>
      <c r="M3201"/>
    </row>
    <row r="3202" spans="12:13">
      <c r="L3202"/>
      <c r="M3202"/>
    </row>
    <row r="3203" spans="12:13">
      <c r="L3203"/>
      <c r="M3203"/>
    </row>
    <row r="3204" spans="12:13">
      <c r="L3204"/>
      <c r="M3204"/>
    </row>
    <row r="3205" spans="12:13">
      <c r="L3205"/>
      <c r="M3205"/>
    </row>
    <row r="3206" spans="12:13">
      <c r="L3206"/>
      <c r="M3206"/>
    </row>
    <row r="3207" spans="12:13">
      <c r="L3207"/>
      <c r="M3207"/>
    </row>
    <row r="3208" spans="12:13">
      <c r="L3208"/>
      <c r="M3208"/>
    </row>
    <row r="3209" spans="12:13">
      <c r="L3209"/>
      <c r="M3209"/>
    </row>
    <row r="3210" spans="12:13">
      <c r="L3210"/>
      <c r="M3210"/>
    </row>
    <row r="3211" spans="12:13">
      <c r="L3211"/>
      <c r="M3211"/>
    </row>
    <row r="3212" spans="12:13">
      <c r="L3212"/>
      <c r="M3212"/>
    </row>
    <row r="3213" spans="12:13">
      <c r="L3213"/>
      <c r="M3213"/>
    </row>
    <row r="3214" spans="12:13">
      <c r="L3214"/>
      <c r="M3214"/>
    </row>
    <row r="3215" spans="12:13">
      <c r="L3215"/>
      <c r="M3215"/>
    </row>
    <row r="3216" spans="12:13">
      <c r="L3216"/>
      <c r="M3216"/>
    </row>
    <row r="3217" spans="12:13">
      <c r="L3217"/>
      <c r="M3217"/>
    </row>
    <row r="3218" spans="12:13">
      <c r="L3218"/>
      <c r="M3218"/>
    </row>
    <row r="3219" spans="12:13">
      <c r="L3219"/>
      <c r="M3219"/>
    </row>
    <row r="3220" spans="12:13">
      <c r="L3220"/>
      <c r="M3220"/>
    </row>
    <row r="3221" spans="12:13">
      <c r="L3221"/>
      <c r="M3221"/>
    </row>
    <row r="3222" spans="12:13">
      <c r="L3222"/>
      <c r="M3222"/>
    </row>
    <row r="3223" spans="12:13">
      <c r="L3223"/>
      <c r="M3223"/>
    </row>
    <row r="3224" spans="12:13">
      <c r="L3224"/>
      <c r="M3224"/>
    </row>
    <row r="3225" spans="12:13">
      <c r="L3225"/>
      <c r="M3225"/>
    </row>
    <row r="3226" spans="12:13">
      <c r="L3226"/>
      <c r="M3226"/>
    </row>
    <row r="3227" spans="12:13">
      <c r="L3227"/>
      <c r="M3227"/>
    </row>
    <row r="3228" spans="12:13">
      <c r="L3228"/>
      <c r="M3228"/>
    </row>
    <row r="3229" spans="12:13">
      <c r="L3229"/>
      <c r="M3229"/>
    </row>
    <row r="3230" spans="12:13">
      <c r="L3230"/>
      <c r="M3230"/>
    </row>
    <row r="3231" spans="12:13">
      <c r="L3231"/>
      <c r="M3231"/>
    </row>
    <row r="3232" spans="12:13">
      <c r="L3232"/>
      <c r="M3232"/>
    </row>
    <row r="3233" spans="12:13">
      <c r="L3233"/>
      <c r="M3233"/>
    </row>
    <row r="3234" spans="12:13">
      <c r="L3234"/>
      <c r="M3234"/>
    </row>
    <row r="3235" spans="12:13">
      <c r="L3235"/>
      <c r="M3235"/>
    </row>
    <row r="3236" spans="12:13">
      <c r="L3236"/>
      <c r="M3236"/>
    </row>
    <row r="3237" spans="12:13">
      <c r="L3237"/>
      <c r="M3237"/>
    </row>
    <row r="3238" spans="12:13">
      <c r="L3238"/>
      <c r="M3238"/>
    </row>
    <row r="3239" spans="12:13">
      <c r="L3239"/>
      <c r="M3239"/>
    </row>
    <row r="3240" spans="12:13">
      <c r="L3240"/>
      <c r="M3240"/>
    </row>
    <row r="3241" spans="12:13">
      <c r="L3241"/>
      <c r="M3241"/>
    </row>
    <row r="3242" spans="12:13">
      <c r="L3242"/>
      <c r="M3242"/>
    </row>
    <row r="3243" spans="12:13">
      <c r="L3243"/>
      <c r="M3243"/>
    </row>
    <row r="3244" spans="12:13">
      <c r="L3244"/>
      <c r="M3244"/>
    </row>
    <row r="3245" spans="12:13">
      <c r="L3245"/>
      <c r="M3245"/>
    </row>
    <row r="3246" spans="12:13">
      <c r="L3246"/>
      <c r="M3246"/>
    </row>
    <row r="3247" spans="12:13">
      <c r="L3247"/>
      <c r="M3247"/>
    </row>
    <row r="3248" spans="12:13">
      <c r="L3248"/>
      <c r="M3248"/>
    </row>
    <row r="3249" spans="12:13">
      <c r="L3249"/>
      <c r="M3249"/>
    </row>
    <row r="3250" spans="12:13">
      <c r="L3250"/>
      <c r="M3250"/>
    </row>
    <row r="3251" spans="12:13">
      <c r="L3251"/>
      <c r="M3251"/>
    </row>
    <row r="3252" spans="12:13">
      <c r="L3252"/>
      <c r="M3252"/>
    </row>
    <row r="3253" spans="12:13">
      <c r="L3253"/>
      <c r="M3253"/>
    </row>
    <row r="3254" spans="12:13">
      <c r="L3254"/>
      <c r="M3254"/>
    </row>
    <row r="3255" spans="12:13">
      <c r="L3255"/>
      <c r="M3255"/>
    </row>
    <row r="3256" spans="12:13">
      <c r="L3256"/>
      <c r="M3256"/>
    </row>
    <row r="3257" spans="12:13">
      <c r="L3257"/>
      <c r="M3257"/>
    </row>
    <row r="3258" spans="12:13">
      <c r="L3258"/>
      <c r="M3258"/>
    </row>
    <row r="3259" spans="12:13">
      <c r="L3259"/>
      <c r="M3259"/>
    </row>
    <row r="3260" spans="12:13">
      <c r="L3260"/>
      <c r="M3260"/>
    </row>
    <row r="3261" spans="12:13">
      <c r="L3261"/>
      <c r="M3261"/>
    </row>
    <row r="3262" spans="12:13">
      <c r="L3262"/>
      <c r="M3262"/>
    </row>
    <row r="3263" spans="12:13">
      <c r="L3263"/>
      <c r="M3263"/>
    </row>
    <row r="3264" spans="12:13">
      <c r="L3264"/>
      <c r="M3264"/>
    </row>
    <row r="3265" spans="12:13">
      <c r="L3265"/>
      <c r="M3265"/>
    </row>
    <row r="3266" spans="12:13">
      <c r="L3266"/>
      <c r="M3266"/>
    </row>
    <row r="3267" spans="12:13">
      <c r="L3267"/>
      <c r="M3267"/>
    </row>
    <row r="3268" spans="12:13">
      <c r="L3268"/>
      <c r="M3268"/>
    </row>
    <row r="3269" spans="12:13">
      <c r="L3269"/>
      <c r="M3269"/>
    </row>
    <row r="3270" spans="12:13">
      <c r="L3270"/>
      <c r="M3270"/>
    </row>
    <row r="3271" spans="12:13">
      <c r="L3271"/>
      <c r="M3271"/>
    </row>
    <row r="3272" spans="12:13">
      <c r="L3272"/>
      <c r="M3272"/>
    </row>
    <row r="3273" spans="12:13">
      <c r="L3273"/>
      <c r="M3273"/>
    </row>
    <row r="3274" spans="12:13">
      <c r="L3274"/>
      <c r="M3274"/>
    </row>
    <row r="3275" spans="12:13">
      <c r="L3275"/>
      <c r="M3275"/>
    </row>
    <row r="3276" spans="12:13">
      <c r="L3276"/>
      <c r="M3276"/>
    </row>
    <row r="3277" spans="12:13">
      <c r="L3277"/>
      <c r="M3277"/>
    </row>
    <row r="3278" spans="12:13">
      <c r="L3278"/>
      <c r="M3278"/>
    </row>
    <row r="3279" spans="12:13">
      <c r="L3279"/>
      <c r="M3279"/>
    </row>
    <row r="3280" spans="12:13">
      <c r="L3280"/>
      <c r="M3280"/>
    </row>
    <row r="3281" spans="12:13">
      <c r="L3281"/>
      <c r="M3281"/>
    </row>
    <row r="3282" spans="12:13">
      <c r="L3282"/>
      <c r="M3282"/>
    </row>
    <row r="3283" spans="12:13">
      <c r="L3283"/>
      <c r="M3283"/>
    </row>
    <row r="3284" spans="12:13">
      <c r="L3284"/>
      <c r="M3284"/>
    </row>
    <row r="3285" spans="12:13">
      <c r="L3285"/>
      <c r="M3285"/>
    </row>
    <row r="3286" spans="12:13">
      <c r="L3286"/>
      <c r="M3286"/>
    </row>
    <row r="3287" spans="12:13">
      <c r="L3287"/>
      <c r="M3287"/>
    </row>
    <row r="3288" spans="12:13">
      <c r="L3288"/>
      <c r="M3288"/>
    </row>
    <row r="3289" spans="12:13">
      <c r="L3289"/>
      <c r="M3289"/>
    </row>
    <row r="3290" spans="12:13">
      <c r="L3290"/>
      <c r="M3290"/>
    </row>
    <row r="3291" spans="12:13">
      <c r="L3291"/>
      <c r="M3291"/>
    </row>
    <row r="3292" spans="12:13">
      <c r="L3292"/>
      <c r="M3292"/>
    </row>
    <row r="3293" spans="12:13">
      <c r="L3293"/>
      <c r="M3293"/>
    </row>
    <row r="3294" spans="12:13">
      <c r="L3294"/>
      <c r="M3294"/>
    </row>
    <row r="3295" spans="12:13">
      <c r="L3295"/>
      <c r="M3295"/>
    </row>
    <row r="3296" spans="12:13">
      <c r="L3296"/>
      <c r="M3296"/>
    </row>
    <row r="3297" spans="12:13">
      <c r="L3297"/>
      <c r="M3297"/>
    </row>
    <row r="3298" spans="12:13">
      <c r="L3298"/>
      <c r="M3298"/>
    </row>
    <row r="3299" spans="12:13">
      <c r="L3299"/>
      <c r="M3299"/>
    </row>
    <row r="3300" spans="12:13">
      <c r="L3300"/>
      <c r="M3300"/>
    </row>
    <row r="3301" spans="12:13">
      <c r="L3301"/>
      <c r="M3301"/>
    </row>
    <row r="3302" spans="12:13">
      <c r="L3302"/>
      <c r="M3302"/>
    </row>
    <row r="3303" spans="12:13">
      <c r="L3303"/>
      <c r="M3303"/>
    </row>
    <row r="3304" spans="12:13">
      <c r="L3304"/>
      <c r="M3304"/>
    </row>
    <row r="3305" spans="12:13">
      <c r="L3305"/>
      <c r="M3305"/>
    </row>
    <row r="3306" spans="12:13">
      <c r="L3306"/>
      <c r="M3306"/>
    </row>
    <row r="3307" spans="12:13">
      <c r="L3307"/>
      <c r="M3307"/>
    </row>
    <row r="3308" spans="12:13">
      <c r="L3308"/>
      <c r="M3308"/>
    </row>
    <row r="3309" spans="12:13">
      <c r="L3309"/>
      <c r="M3309"/>
    </row>
    <row r="3310" spans="12:13">
      <c r="L3310"/>
      <c r="M3310"/>
    </row>
    <row r="3311" spans="12:13">
      <c r="L3311"/>
      <c r="M3311"/>
    </row>
    <row r="3312" spans="12:13">
      <c r="L3312"/>
      <c r="M3312"/>
    </row>
    <row r="3313" spans="12:13">
      <c r="L3313"/>
      <c r="M3313"/>
    </row>
    <row r="3314" spans="12:13">
      <c r="L3314"/>
      <c r="M3314"/>
    </row>
    <row r="3315" spans="12:13">
      <c r="L3315"/>
      <c r="M3315"/>
    </row>
    <row r="3316" spans="12:13">
      <c r="L3316"/>
      <c r="M3316"/>
    </row>
    <row r="3317" spans="12:13">
      <c r="L3317"/>
      <c r="M3317"/>
    </row>
    <row r="3318" spans="12:13">
      <c r="L3318"/>
      <c r="M3318"/>
    </row>
    <row r="3319" spans="12:13">
      <c r="L3319"/>
      <c r="M3319"/>
    </row>
    <row r="3320" spans="12:13">
      <c r="L3320"/>
      <c r="M3320"/>
    </row>
    <row r="3321" spans="12:13">
      <c r="L3321"/>
      <c r="M3321"/>
    </row>
    <row r="3322" spans="12:13">
      <c r="L3322"/>
      <c r="M3322"/>
    </row>
    <row r="3323" spans="12:13">
      <c r="L3323"/>
      <c r="M3323"/>
    </row>
    <row r="3324" spans="12:13">
      <c r="L3324"/>
      <c r="M3324"/>
    </row>
    <row r="3325" spans="12:13">
      <c r="L3325"/>
      <c r="M3325"/>
    </row>
    <row r="3326" spans="12:13">
      <c r="L3326"/>
      <c r="M3326"/>
    </row>
    <row r="3327" spans="12:13">
      <c r="L3327"/>
      <c r="M3327"/>
    </row>
    <row r="3328" spans="12:13">
      <c r="L3328"/>
      <c r="M3328"/>
    </row>
    <row r="3329" spans="12:13">
      <c r="L3329"/>
      <c r="M3329"/>
    </row>
    <row r="3330" spans="12:13">
      <c r="L3330"/>
      <c r="M3330"/>
    </row>
    <row r="3331" spans="12:13">
      <c r="L3331"/>
      <c r="M3331"/>
    </row>
    <row r="3332" spans="12:13">
      <c r="L3332"/>
      <c r="M3332"/>
    </row>
    <row r="3333" spans="12:13">
      <c r="L3333"/>
      <c r="M3333"/>
    </row>
    <row r="3334" spans="12:13">
      <c r="L3334"/>
      <c r="M3334"/>
    </row>
    <row r="3335" spans="12:13">
      <c r="L3335"/>
      <c r="M3335"/>
    </row>
    <row r="3336" spans="12:13">
      <c r="L3336"/>
      <c r="M3336"/>
    </row>
    <row r="3337" spans="12:13">
      <c r="L3337"/>
      <c r="M3337"/>
    </row>
    <row r="3338" spans="12:13">
      <c r="L3338"/>
      <c r="M3338"/>
    </row>
    <row r="3339" spans="12:13">
      <c r="L3339"/>
      <c r="M3339"/>
    </row>
    <row r="3340" spans="12:13">
      <c r="L3340"/>
      <c r="M3340"/>
    </row>
    <row r="3341" spans="12:13">
      <c r="L3341"/>
      <c r="M3341"/>
    </row>
    <row r="3342" spans="12:13">
      <c r="L3342"/>
      <c r="M3342"/>
    </row>
    <row r="3343" spans="12:13">
      <c r="L3343"/>
      <c r="M3343"/>
    </row>
    <row r="3344" spans="12:13">
      <c r="L3344"/>
      <c r="M3344"/>
    </row>
    <row r="3345" spans="12:13">
      <c r="L3345"/>
      <c r="M3345"/>
    </row>
    <row r="3346" spans="12:13">
      <c r="L3346"/>
      <c r="M3346"/>
    </row>
    <row r="3347" spans="12:13">
      <c r="L3347"/>
      <c r="M3347"/>
    </row>
    <row r="3348" spans="12:13">
      <c r="L3348"/>
      <c r="M3348"/>
    </row>
    <row r="3349" spans="12:13">
      <c r="L3349"/>
      <c r="M3349"/>
    </row>
    <row r="3350" spans="12:13">
      <c r="L3350"/>
      <c r="M3350"/>
    </row>
    <row r="3351" spans="12:13">
      <c r="L3351"/>
      <c r="M3351"/>
    </row>
    <row r="3352" spans="12:13">
      <c r="L3352"/>
      <c r="M3352"/>
    </row>
    <row r="3353" spans="12:13">
      <c r="L3353"/>
      <c r="M3353"/>
    </row>
    <row r="3354" spans="12:13">
      <c r="L3354"/>
      <c r="M3354"/>
    </row>
    <row r="3355" spans="12:13">
      <c r="L3355"/>
      <c r="M3355"/>
    </row>
    <row r="3356" spans="12:13">
      <c r="L3356"/>
      <c r="M3356"/>
    </row>
    <row r="3357" spans="12:13">
      <c r="L3357"/>
      <c r="M3357"/>
    </row>
    <row r="3358" spans="12:13">
      <c r="L3358"/>
      <c r="M3358"/>
    </row>
    <row r="3359" spans="12:13">
      <c r="L3359"/>
      <c r="M3359"/>
    </row>
    <row r="3360" spans="12:13">
      <c r="L3360"/>
      <c r="M3360"/>
    </row>
    <row r="3361" spans="12:13">
      <c r="L3361"/>
      <c r="M3361"/>
    </row>
    <row r="3362" spans="12:13">
      <c r="L3362"/>
      <c r="M3362"/>
    </row>
    <row r="3363" spans="12:13">
      <c r="L3363"/>
      <c r="M3363"/>
    </row>
    <row r="3364" spans="12:13">
      <c r="L3364"/>
      <c r="M3364"/>
    </row>
    <row r="3365" spans="12:13">
      <c r="L3365"/>
      <c r="M3365"/>
    </row>
    <row r="3366" spans="12:13">
      <c r="L3366"/>
      <c r="M3366"/>
    </row>
    <row r="3367" spans="12:13">
      <c r="L3367"/>
      <c r="M3367"/>
    </row>
    <row r="3368" spans="12:13">
      <c r="L3368"/>
      <c r="M3368"/>
    </row>
    <row r="3369" spans="12:13">
      <c r="L3369"/>
      <c r="M3369"/>
    </row>
    <row r="3370" spans="12:13">
      <c r="L3370"/>
      <c r="M3370"/>
    </row>
    <row r="3371" spans="12:13">
      <c r="L3371"/>
      <c r="M3371"/>
    </row>
    <row r="3372" spans="12:13">
      <c r="L3372"/>
      <c r="M3372"/>
    </row>
    <row r="3373" spans="12:13">
      <c r="L3373"/>
      <c r="M3373"/>
    </row>
    <row r="3374" spans="12:13">
      <c r="L3374"/>
      <c r="M3374"/>
    </row>
    <row r="3375" spans="12:13">
      <c r="L3375"/>
      <c r="M3375"/>
    </row>
    <row r="3376" spans="12:13">
      <c r="L3376"/>
      <c r="M3376"/>
    </row>
    <row r="3377" spans="12:13">
      <c r="L3377"/>
      <c r="M3377"/>
    </row>
    <row r="3378" spans="12:13">
      <c r="L3378"/>
      <c r="M3378"/>
    </row>
    <row r="3379" spans="12:13">
      <c r="L3379"/>
      <c r="M3379"/>
    </row>
    <row r="3380" spans="12:13">
      <c r="L3380"/>
      <c r="M3380"/>
    </row>
    <row r="3381" spans="12:13">
      <c r="L3381"/>
      <c r="M3381"/>
    </row>
    <row r="3382" spans="12:13">
      <c r="L3382"/>
      <c r="M3382"/>
    </row>
    <row r="3383" spans="12:13">
      <c r="L3383"/>
      <c r="M3383"/>
    </row>
    <row r="3384" spans="12:13">
      <c r="L3384"/>
      <c r="M3384"/>
    </row>
    <row r="3385" spans="12:13">
      <c r="L3385"/>
      <c r="M3385"/>
    </row>
    <row r="3386" spans="12:13">
      <c r="L3386"/>
      <c r="M3386"/>
    </row>
    <row r="3387" spans="12:13">
      <c r="L3387"/>
      <c r="M3387"/>
    </row>
    <row r="3388" spans="12:13">
      <c r="L3388"/>
      <c r="M3388"/>
    </row>
    <row r="3389" spans="12:13">
      <c r="L3389"/>
      <c r="M3389"/>
    </row>
    <row r="3390" spans="12:13">
      <c r="L3390"/>
      <c r="M3390"/>
    </row>
    <row r="3391" spans="12:13">
      <c r="L3391"/>
      <c r="M3391"/>
    </row>
    <row r="3392" spans="12:13">
      <c r="L3392"/>
      <c r="M3392"/>
    </row>
    <row r="3393" spans="12:13">
      <c r="L3393"/>
      <c r="M3393"/>
    </row>
    <row r="3394" spans="12:13">
      <c r="L3394"/>
      <c r="M3394"/>
    </row>
    <row r="3395" spans="12:13">
      <c r="L3395"/>
      <c r="M3395"/>
    </row>
    <row r="3396" spans="12:13">
      <c r="L3396"/>
      <c r="M3396"/>
    </row>
    <row r="3397" spans="12:13">
      <c r="L3397"/>
      <c r="M3397"/>
    </row>
    <row r="3398" spans="12:13">
      <c r="L3398"/>
      <c r="M3398"/>
    </row>
    <row r="3399" spans="12:13">
      <c r="L3399"/>
      <c r="M3399"/>
    </row>
    <row r="3400" spans="12:13">
      <c r="L3400"/>
      <c r="M3400"/>
    </row>
    <row r="3401" spans="12:13">
      <c r="L3401"/>
      <c r="M3401"/>
    </row>
    <row r="3402" spans="12:13">
      <c r="L3402"/>
      <c r="M3402"/>
    </row>
    <row r="3403" spans="12:13">
      <c r="L3403"/>
      <c r="M3403"/>
    </row>
    <row r="3404" spans="12:13">
      <c r="L3404"/>
      <c r="M3404"/>
    </row>
    <row r="3405" spans="12:13">
      <c r="L3405"/>
      <c r="M3405"/>
    </row>
    <row r="3406" spans="12:13">
      <c r="L3406"/>
      <c r="M3406"/>
    </row>
    <row r="3407" spans="12:13">
      <c r="L3407"/>
      <c r="M3407"/>
    </row>
    <row r="3408" spans="12:13">
      <c r="L3408"/>
      <c r="M3408"/>
    </row>
    <row r="3409" spans="12:13">
      <c r="L3409"/>
      <c r="M3409"/>
    </row>
    <row r="3410" spans="12:13">
      <c r="L3410"/>
      <c r="M3410"/>
    </row>
    <row r="3411" spans="12:13">
      <c r="L3411"/>
      <c r="M3411"/>
    </row>
    <row r="3412" spans="12:13">
      <c r="L3412"/>
      <c r="M3412"/>
    </row>
    <row r="3413" spans="12:13">
      <c r="L3413"/>
      <c r="M3413"/>
    </row>
    <row r="3414" spans="12:13">
      <c r="L3414"/>
      <c r="M3414"/>
    </row>
    <row r="3415" spans="12:13">
      <c r="L3415"/>
      <c r="M3415"/>
    </row>
    <row r="3416" spans="12:13">
      <c r="L3416"/>
      <c r="M3416"/>
    </row>
    <row r="3417" spans="12:13">
      <c r="L3417"/>
      <c r="M3417"/>
    </row>
    <row r="3418" spans="12:13">
      <c r="L3418"/>
      <c r="M3418"/>
    </row>
    <row r="3419" spans="12:13">
      <c r="L3419"/>
      <c r="M3419"/>
    </row>
    <row r="3420" spans="12:13">
      <c r="L3420"/>
      <c r="M3420"/>
    </row>
    <row r="3421" spans="12:13">
      <c r="L3421"/>
      <c r="M3421"/>
    </row>
    <row r="3422" spans="12:13">
      <c r="L3422"/>
      <c r="M3422"/>
    </row>
    <row r="3423" spans="12:13">
      <c r="L3423"/>
      <c r="M3423"/>
    </row>
    <row r="3424" spans="12:13">
      <c r="L3424"/>
      <c r="M3424"/>
    </row>
    <row r="3425" spans="12:13">
      <c r="L3425"/>
      <c r="M3425"/>
    </row>
    <row r="3426" spans="12:13">
      <c r="L3426"/>
      <c r="M3426"/>
    </row>
    <row r="3427" spans="12:13">
      <c r="L3427"/>
      <c r="M3427"/>
    </row>
    <row r="3428" spans="12:13">
      <c r="L3428"/>
      <c r="M3428"/>
    </row>
    <row r="3429" spans="12:13">
      <c r="L3429"/>
      <c r="M3429"/>
    </row>
    <row r="3430" spans="12:13">
      <c r="L3430"/>
      <c r="M3430"/>
    </row>
    <row r="3431" spans="12:13">
      <c r="L3431"/>
      <c r="M3431"/>
    </row>
    <row r="3432" spans="12:13">
      <c r="L3432"/>
      <c r="M3432"/>
    </row>
    <row r="3433" spans="12:13">
      <c r="L3433"/>
      <c r="M3433"/>
    </row>
    <row r="3434" spans="12:13">
      <c r="L3434"/>
      <c r="M3434"/>
    </row>
    <row r="3435" spans="12:13">
      <c r="L3435"/>
      <c r="M3435"/>
    </row>
    <row r="3436" spans="12:13">
      <c r="L3436"/>
      <c r="M3436"/>
    </row>
    <row r="3437" spans="12:13">
      <c r="L3437"/>
      <c r="M3437"/>
    </row>
    <row r="3438" spans="12:13">
      <c r="L3438"/>
      <c r="M3438"/>
    </row>
    <row r="3439" spans="12:13">
      <c r="L3439"/>
      <c r="M3439"/>
    </row>
    <row r="3440" spans="12:13">
      <c r="L3440"/>
      <c r="M3440"/>
    </row>
    <row r="3441" spans="12:13">
      <c r="L3441"/>
      <c r="M3441"/>
    </row>
    <row r="3442" spans="12:13">
      <c r="L3442"/>
      <c r="M3442"/>
    </row>
    <row r="3443" spans="12:13">
      <c r="L3443"/>
      <c r="M3443"/>
    </row>
    <row r="3444" spans="12:13">
      <c r="L3444"/>
      <c r="M3444"/>
    </row>
    <row r="3445" spans="12:13">
      <c r="L3445"/>
      <c r="M3445"/>
    </row>
    <row r="3446" spans="12:13">
      <c r="L3446"/>
      <c r="M3446"/>
    </row>
    <row r="3447" spans="12:13">
      <c r="L3447"/>
      <c r="M3447"/>
    </row>
    <row r="3448" spans="12:13">
      <c r="L3448"/>
      <c r="M3448"/>
    </row>
    <row r="3449" spans="12:13">
      <c r="L3449"/>
      <c r="M3449"/>
    </row>
    <row r="3450" spans="12:13">
      <c r="L3450"/>
      <c r="M3450"/>
    </row>
    <row r="3451" spans="12:13">
      <c r="L3451"/>
      <c r="M3451"/>
    </row>
    <row r="3452" spans="12:13">
      <c r="L3452"/>
      <c r="M3452"/>
    </row>
    <row r="3453" spans="12:13">
      <c r="L3453"/>
      <c r="M3453"/>
    </row>
    <row r="3454" spans="12:13">
      <c r="L3454"/>
      <c r="M3454"/>
    </row>
    <row r="3455" spans="12:13">
      <c r="L3455"/>
      <c r="M3455"/>
    </row>
    <row r="3456" spans="12:13">
      <c r="L3456"/>
      <c r="M3456"/>
    </row>
    <row r="3457" spans="12:13">
      <c r="L3457"/>
      <c r="M3457"/>
    </row>
    <row r="3458" spans="12:13">
      <c r="L3458"/>
      <c r="M3458"/>
    </row>
    <row r="3459" spans="12:13">
      <c r="L3459"/>
      <c r="M3459"/>
    </row>
    <row r="3460" spans="12:13">
      <c r="L3460"/>
      <c r="M3460"/>
    </row>
    <row r="3461" spans="12:13">
      <c r="L3461"/>
      <c r="M3461"/>
    </row>
    <row r="3462" spans="12:13">
      <c r="L3462"/>
      <c r="M3462"/>
    </row>
    <row r="3463" spans="12:13">
      <c r="L3463"/>
      <c r="M3463"/>
    </row>
    <row r="3464" spans="12:13">
      <c r="L3464"/>
      <c r="M3464"/>
    </row>
    <row r="3465" spans="12:13">
      <c r="L3465"/>
      <c r="M3465"/>
    </row>
    <row r="3466" spans="12:13">
      <c r="L3466"/>
      <c r="M3466"/>
    </row>
    <row r="3467" spans="12:13">
      <c r="L3467"/>
      <c r="M3467"/>
    </row>
    <row r="3468" spans="12:13">
      <c r="L3468"/>
      <c r="M3468"/>
    </row>
    <row r="3469" spans="12:13">
      <c r="L3469"/>
      <c r="M3469"/>
    </row>
    <row r="3470" spans="12:13">
      <c r="L3470"/>
      <c r="M3470"/>
    </row>
    <row r="3471" spans="12:13">
      <c r="L3471"/>
      <c r="M3471"/>
    </row>
    <row r="3472" spans="12:13">
      <c r="L3472"/>
      <c r="M3472"/>
    </row>
    <row r="3473" spans="12:13">
      <c r="L3473"/>
      <c r="M3473"/>
    </row>
    <row r="3474" spans="12:13">
      <c r="L3474"/>
      <c r="M3474"/>
    </row>
    <row r="3475" spans="12:13">
      <c r="L3475"/>
      <c r="M3475"/>
    </row>
    <row r="3476" spans="12:13">
      <c r="L3476"/>
      <c r="M3476"/>
    </row>
    <row r="3477" spans="12:13">
      <c r="L3477"/>
      <c r="M3477"/>
    </row>
    <row r="3478" spans="12:13">
      <c r="L3478"/>
      <c r="M3478"/>
    </row>
    <row r="3479" spans="12:13">
      <c r="L3479"/>
      <c r="M3479"/>
    </row>
    <row r="3480" spans="12:13">
      <c r="L3480"/>
      <c r="M3480"/>
    </row>
    <row r="3481" spans="12:13">
      <c r="L3481"/>
      <c r="M3481"/>
    </row>
    <row r="3482" spans="12:13">
      <c r="L3482"/>
      <c r="M3482"/>
    </row>
    <row r="3483" spans="12:13">
      <c r="L3483"/>
      <c r="M3483"/>
    </row>
    <row r="3484" spans="12:13">
      <c r="L3484"/>
      <c r="M3484"/>
    </row>
    <row r="3485" spans="12:13">
      <c r="L3485"/>
      <c r="M3485"/>
    </row>
    <row r="3486" spans="12:13">
      <c r="L3486"/>
      <c r="M3486"/>
    </row>
    <row r="3487" spans="12:13">
      <c r="L3487"/>
      <c r="M3487"/>
    </row>
    <row r="3488" spans="12:13">
      <c r="L3488"/>
      <c r="M3488"/>
    </row>
    <row r="3489" spans="12:13">
      <c r="L3489"/>
      <c r="M3489"/>
    </row>
    <row r="3490" spans="12:13">
      <c r="L3490"/>
      <c r="M3490"/>
    </row>
    <row r="3491" spans="12:13">
      <c r="L3491"/>
      <c r="M3491"/>
    </row>
    <row r="3492" spans="12:13">
      <c r="L3492"/>
      <c r="M3492"/>
    </row>
    <row r="3493" spans="12:13">
      <c r="L3493"/>
      <c r="M3493"/>
    </row>
    <row r="3494" spans="12:13">
      <c r="L3494"/>
      <c r="M3494"/>
    </row>
    <row r="3495" spans="12:13">
      <c r="L3495"/>
      <c r="M3495"/>
    </row>
    <row r="3496" spans="12:13">
      <c r="L3496"/>
      <c r="M3496"/>
    </row>
    <row r="3497" spans="12:13">
      <c r="L3497"/>
      <c r="M3497"/>
    </row>
    <row r="3498" spans="12:13">
      <c r="L3498"/>
      <c r="M3498"/>
    </row>
    <row r="3499" spans="12:13">
      <c r="L3499"/>
      <c r="M3499"/>
    </row>
    <row r="3500" spans="12:13">
      <c r="L3500"/>
      <c r="M3500"/>
    </row>
    <row r="3501" spans="12:13">
      <c r="L3501"/>
      <c r="M3501"/>
    </row>
    <row r="3502" spans="12:13">
      <c r="L3502"/>
      <c r="M3502"/>
    </row>
    <row r="3503" spans="12:13">
      <c r="L3503"/>
      <c r="M3503"/>
    </row>
    <row r="3504" spans="12:13">
      <c r="L3504"/>
      <c r="M3504"/>
    </row>
    <row r="3505" spans="12:13">
      <c r="L3505"/>
      <c r="M3505"/>
    </row>
    <row r="3506" spans="12:13">
      <c r="L3506"/>
      <c r="M3506"/>
    </row>
    <row r="3507" spans="12:13">
      <c r="L3507"/>
      <c r="M3507"/>
    </row>
    <row r="3508" spans="12:13">
      <c r="L3508"/>
      <c r="M3508"/>
    </row>
    <row r="3509" spans="12:13">
      <c r="L3509"/>
      <c r="M3509"/>
    </row>
    <row r="3510" spans="12:13">
      <c r="L3510"/>
      <c r="M3510"/>
    </row>
    <row r="3511" spans="12:13">
      <c r="L3511"/>
      <c r="M3511"/>
    </row>
    <row r="3512" spans="12:13">
      <c r="L3512"/>
      <c r="M3512"/>
    </row>
    <row r="3513" spans="12:13">
      <c r="L3513"/>
      <c r="M3513"/>
    </row>
    <row r="3514" spans="12:13">
      <c r="L3514"/>
      <c r="M3514"/>
    </row>
    <row r="3515" spans="12:13">
      <c r="L3515"/>
      <c r="M3515"/>
    </row>
    <row r="3516" spans="12:13">
      <c r="L3516"/>
      <c r="M3516"/>
    </row>
    <row r="3517" spans="12:13">
      <c r="L3517"/>
      <c r="M3517"/>
    </row>
    <row r="3518" spans="12:13">
      <c r="L3518"/>
      <c r="M3518"/>
    </row>
    <row r="3519" spans="12:13">
      <c r="L3519"/>
      <c r="M3519"/>
    </row>
    <row r="3520" spans="12:13">
      <c r="L3520"/>
      <c r="M3520"/>
    </row>
    <row r="3521" spans="12:13">
      <c r="L3521"/>
      <c r="M3521"/>
    </row>
    <row r="3522" spans="12:13">
      <c r="L3522"/>
      <c r="M3522"/>
    </row>
    <row r="3523" spans="12:13">
      <c r="L3523"/>
      <c r="M3523"/>
    </row>
    <row r="3524" spans="12:13">
      <c r="L3524"/>
      <c r="M3524"/>
    </row>
    <row r="3525" spans="12:13">
      <c r="L3525"/>
      <c r="M3525"/>
    </row>
    <row r="3526" spans="12:13">
      <c r="L3526"/>
      <c r="M3526"/>
    </row>
    <row r="3527" spans="12:13">
      <c r="L3527"/>
      <c r="M3527"/>
    </row>
    <row r="3528" spans="12:13">
      <c r="L3528"/>
      <c r="M3528"/>
    </row>
    <row r="3529" spans="12:13">
      <c r="L3529"/>
      <c r="M3529"/>
    </row>
    <row r="3530" spans="12:13">
      <c r="L3530"/>
      <c r="M3530"/>
    </row>
    <row r="3531" spans="12:13">
      <c r="L3531"/>
      <c r="M3531"/>
    </row>
    <row r="3532" spans="12:13">
      <c r="L3532"/>
      <c r="M3532"/>
    </row>
    <row r="3533" spans="12:13">
      <c r="L3533"/>
      <c r="M3533"/>
    </row>
    <row r="3534" spans="12:13">
      <c r="L3534"/>
      <c r="M3534"/>
    </row>
    <row r="3535" spans="12:13">
      <c r="L3535"/>
      <c r="M3535"/>
    </row>
    <row r="3536" spans="12:13">
      <c r="L3536"/>
      <c r="M3536"/>
    </row>
    <row r="3537" spans="12:13">
      <c r="L3537"/>
      <c r="M3537"/>
    </row>
    <row r="3538" spans="12:13">
      <c r="L3538"/>
      <c r="M3538"/>
    </row>
    <row r="3539" spans="12:13">
      <c r="L3539"/>
      <c r="M3539"/>
    </row>
    <row r="3540" spans="12:13">
      <c r="L3540"/>
      <c r="M3540"/>
    </row>
    <row r="3541" spans="12:13">
      <c r="L3541"/>
      <c r="M3541"/>
    </row>
    <row r="3542" spans="12:13">
      <c r="L3542"/>
      <c r="M3542"/>
    </row>
    <row r="3543" spans="12:13">
      <c r="L3543"/>
      <c r="M3543"/>
    </row>
    <row r="3544" spans="12:13">
      <c r="L3544"/>
      <c r="M3544"/>
    </row>
    <row r="3545" spans="12:13">
      <c r="L3545"/>
      <c r="M3545"/>
    </row>
    <row r="3546" spans="12:13">
      <c r="L3546"/>
      <c r="M3546"/>
    </row>
    <row r="3547" spans="12:13">
      <c r="L3547"/>
      <c r="M3547"/>
    </row>
    <row r="3548" spans="12:13">
      <c r="L3548"/>
      <c r="M3548"/>
    </row>
    <row r="3549" spans="12:13">
      <c r="L3549"/>
      <c r="M3549"/>
    </row>
    <row r="3550" spans="12:13">
      <c r="L3550"/>
      <c r="M3550"/>
    </row>
    <row r="3551" spans="12:13">
      <c r="L3551"/>
      <c r="M3551"/>
    </row>
    <row r="3552" spans="12:13">
      <c r="L3552"/>
      <c r="M3552"/>
    </row>
    <row r="3553" spans="12:13">
      <c r="L3553"/>
      <c r="M3553"/>
    </row>
    <row r="3554" spans="12:13">
      <c r="L3554"/>
      <c r="M3554"/>
    </row>
    <row r="3555" spans="12:13">
      <c r="L3555"/>
      <c r="M3555"/>
    </row>
    <row r="3556" spans="12:13">
      <c r="L3556"/>
      <c r="M3556"/>
    </row>
    <row r="3557" spans="12:13">
      <c r="L3557"/>
      <c r="M3557"/>
    </row>
    <row r="3558" spans="12:13">
      <c r="L3558"/>
      <c r="M3558"/>
    </row>
    <row r="3559" spans="12:13">
      <c r="L3559"/>
      <c r="M3559"/>
    </row>
    <row r="3560" spans="12:13">
      <c r="L3560"/>
      <c r="M3560"/>
    </row>
    <row r="3561" spans="12:13">
      <c r="L3561"/>
      <c r="M3561"/>
    </row>
    <row r="3562" spans="12:13">
      <c r="L3562"/>
      <c r="M3562"/>
    </row>
    <row r="3563" spans="12:13">
      <c r="L3563"/>
      <c r="M3563"/>
    </row>
    <row r="3564" spans="12:13">
      <c r="L3564"/>
      <c r="M3564"/>
    </row>
    <row r="3565" spans="12:13">
      <c r="L3565"/>
      <c r="M3565"/>
    </row>
    <row r="3566" spans="12:13">
      <c r="L3566"/>
      <c r="M3566"/>
    </row>
    <row r="3567" spans="12:13">
      <c r="L3567"/>
      <c r="M3567"/>
    </row>
    <row r="3568" spans="12:13">
      <c r="L3568"/>
      <c r="M3568"/>
    </row>
    <row r="3569" spans="12:13">
      <c r="L3569"/>
      <c r="M3569"/>
    </row>
    <row r="3570" spans="12:13">
      <c r="L3570"/>
      <c r="M3570"/>
    </row>
    <row r="3571" spans="12:13">
      <c r="L3571"/>
      <c r="M3571"/>
    </row>
    <row r="3572" spans="12:13">
      <c r="L3572"/>
      <c r="M3572"/>
    </row>
    <row r="3573" spans="12:13">
      <c r="L3573"/>
      <c r="M3573"/>
    </row>
    <row r="3574" spans="12:13">
      <c r="L3574"/>
      <c r="M3574"/>
    </row>
    <row r="3575" spans="12:13">
      <c r="L3575"/>
      <c r="M3575"/>
    </row>
    <row r="3576" spans="12:13">
      <c r="L3576"/>
      <c r="M3576"/>
    </row>
    <row r="3577" spans="12:13">
      <c r="L3577"/>
      <c r="M3577"/>
    </row>
    <row r="3578" spans="12:13">
      <c r="L3578"/>
      <c r="M3578"/>
    </row>
    <row r="3579" spans="12:13">
      <c r="L3579"/>
      <c r="M3579"/>
    </row>
    <row r="3580" spans="12:13">
      <c r="L3580"/>
      <c r="M3580"/>
    </row>
    <row r="3581" spans="12:13">
      <c r="L3581"/>
      <c r="M3581"/>
    </row>
    <row r="3582" spans="12:13">
      <c r="L3582"/>
      <c r="M3582"/>
    </row>
    <row r="3583" spans="12:13">
      <c r="L3583"/>
      <c r="M3583"/>
    </row>
    <row r="3584" spans="12:13">
      <c r="L3584"/>
      <c r="M3584"/>
    </row>
    <row r="3585" spans="12:13">
      <c r="L3585"/>
      <c r="M3585"/>
    </row>
    <row r="3586" spans="12:13">
      <c r="L3586"/>
      <c r="M3586"/>
    </row>
    <row r="3587" spans="12:13">
      <c r="L3587"/>
      <c r="M3587"/>
    </row>
    <row r="3588" spans="12:13">
      <c r="L3588"/>
      <c r="M3588"/>
    </row>
    <row r="3589" spans="12:13">
      <c r="L3589"/>
      <c r="M3589"/>
    </row>
    <row r="3590" spans="12:13">
      <c r="L3590"/>
      <c r="M3590"/>
    </row>
    <row r="3591" spans="12:13">
      <c r="L3591"/>
      <c r="M3591"/>
    </row>
    <row r="3592" spans="12:13">
      <c r="L3592"/>
      <c r="M3592"/>
    </row>
    <row r="3593" spans="12:13">
      <c r="L3593"/>
      <c r="M3593"/>
    </row>
    <row r="3594" spans="12:13">
      <c r="L3594"/>
      <c r="M3594"/>
    </row>
    <row r="3595" spans="12:13">
      <c r="L3595"/>
      <c r="M3595"/>
    </row>
    <row r="3596" spans="12:13">
      <c r="L3596"/>
      <c r="M3596"/>
    </row>
    <row r="3597" spans="12:13">
      <c r="L3597"/>
      <c r="M3597"/>
    </row>
    <row r="3598" spans="12:13">
      <c r="L3598"/>
      <c r="M3598"/>
    </row>
    <row r="3599" spans="12:13">
      <c r="L3599"/>
      <c r="M3599"/>
    </row>
    <row r="3600" spans="12:13">
      <c r="L3600"/>
      <c r="M3600"/>
    </row>
    <row r="3601" spans="12:13">
      <c r="L3601"/>
      <c r="M3601"/>
    </row>
    <row r="3602" spans="12:13">
      <c r="L3602"/>
      <c r="M3602"/>
    </row>
    <row r="3603" spans="12:13">
      <c r="L3603"/>
      <c r="M3603"/>
    </row>
    <row r="3604" spans="12:13">
      <c r="L3604"/>
      <c r="M3604"/>
    </row>
    <row r="3605" spans="12:13">
      <c r="L3605"/>
      <c r="M3605"/>
    </row>
    <row r="3606" spans="12:13">
      <c r="L3606"/>
      <c r="M3606"/>
    </row>
    <row r="3607" spans="12:13">
      <c r="L3607"/>
      <c r="M3607"/>
    </row>
    <row r="3608" spans="12:13">
      <c r="L3608"/>
      <c r="M3608"/>
    </row>
    <row r="3609" spans="12:13">
      <c r="L3609"/>
      <c r="M3609"/>
    </row>
    <row r="3610" spans="12:13">
      <c r="L3610"/>
      <c r="M3610"/>
    </row>
    <row r="3611" spans="12:13">
      <c r="L3611"/>
      <c r="M3611"/>
    </row>
    <row r="3612" spans="12:13">
      <c r="L3612"/>
      <c r="M3612"/>
    </row>
    <row r="3613" spans="12:13">
      <c r="L3613"/>
      <c r="M3613"/>
    </row>
    <row r="3614" spans="12:13">
      <c r="L3614"/>
      <c r="M3614"/>
    </row>
    <row r="3615" spans="12:13">
      <c r="L3615"/>
      <c r="M3615"/>
    </row>
    <row r="3616" spans="12:13">
      <c r="L3616"/>
      <c r="M3616"/>
    </row>
    <row r="3617" spans="12:13">
      <c r="L3617"/>
      <c r="M3617"/>
    </row>
    <row r="3618" spans="12:13">
      <c r="L3618"/>
      <c r="M3618"/>
    </row>
    <row r="3619" spans="12:13">
      <c r="L3619"/>
      <c r="M3619"/>
    </row>
    <row r="3620" spans="12:13">
      <c r="L3620"/>
      <c r="M3620"/>
    </row>
    <row r="3621" spans="12:13">
      <c r="L3621"/>
      <c r="M3621"/>
    </row>
    <row r="3622" spans="12:13">
      <c r="L3622"/>
      <c r="M3622"/>
    </row>
    <row r="3623" spans="12:13">
      <c r="L3623"/>
      <c r="M3623"/>
    </row>
    <row r="3624" spans="12:13">
      <c r="L3624"/>
      <c r="M3624"/>
    </row>
    <row r="3625" spans="12:13">
      <c r="L3625"/>
      <c r="M3625"/>
    </row>
    <row r="3626" spans="12:13">
      <c r="L3626"/>
      <c r="M3626"/>
    </row>
    <row r="3627" spans="12:13">
      <c r="L3627"/>
      <c r="M3627"/>
    </row>
    <row r="3628" spans="12:13">
      <c r="L3628"/>
      <c r="M3628"/>
    </row>
    <row r="3629" spans="12:13">
      <c r="L3629"/>
      <c r="M3629"/>
    </row>
    <row r="3630" spans="12:13">
      <c r="L3630"/>
      <c r="M3630"/>
    </row>
    <row r="3631" spans="12:13">
      <c r="L3631"/>
      <c r="M3631"/>
    </row>
    <row r="3632" spans="12:13">
      <c r="L3632"/>
      <c r="M3632"/>
    </row>
    <row r="3633" spans="12:13">
      <c r="L3633"/>
      <c r="M3633"/>
    </row>
    <row r="3634" spans="12:13">
      <c r="L3634"/>
      <c r="M3634"/>
    </row>
    <row r="3635" spans="12:13">
      <c r="L3635"/>
      <c r="M3635"/>
    </row>
    <row r="3636" spans="12:13">
      <c r="L3636"/>
      <c r="M3636"/>
    </row>
    <row r="3637" spans="12:13">
      <c r="L3637"/>
      <c r="M3637"/>
    </row>
    <row r="3638" spans="12:13">
      <c r="L3638"/>
      <c r="M3638"/>
    </row>
    <row r="3639" spans="12:13">
      <c r="L3639"/>
      <c r="M3639"/>
    </row>
    <row r="3640" spans="12:13">
      <c r="L3640"/>
      <c r="M3640"/>
    </row>
    <row r="3641" spans="12:13">
      <c r="L3641"/>
      <c r="M3641"/>
    </row>
    <row r="3642" spans="12:13">
      <c r="L3642"/>
      <c r="M3642"/>
    </row>
    <row r="3643" spans="12:13">
      <c r="L3643"/>
      <c r="M3643"/>
    </row>
    <row r="3644" spans="12:13">
      <c r="L3644"/>
      <c r="M3644"/>
    </row>
    <row r="3645" spans="12:13">
      <c r="L3645"/>
      <c r="M3645"/>
    </row>
    <row r="3646" spans="12:13">
      <c r="L3646"/>
      <c r="M3646"/>
    </row>
    <row r="3647" spans="12:13">
      <c r="L3647"/>
      <c r="M3647"/>
    </row>
    <row r="3648" spans="12:13">
      <c r="L3648"/>
      <c r="M3648"/>
    </row>
    <row r="3649" spans="12:13">
      <c r="L3649"/>
      <c r="M3649"/>
    </row>
    <row r="3650" spans="12:13">
      <c r="L3650"/>
      <c r="M3650"/>
    </row>
    <row r="3651" spans="12:13">
      <c r="L3651"/>
      <c r="M3651"/>
    </row>
    <row r="3652" spans="12:13">
      <c r="L3652"/>
      <c r="M3652"/>
    </row>
    <row r="3653" spans="12:13">
      <c r="L3653"/>
      <c r="M3653"/>
    </row>
    <row r="3654" spans="12:13">
      <c r="L3654"/>
      <c r="M3654"/>
    </row>
    <row r="3655" spans="12:13">
      <c r="L3655"/>
      <c r="M3655"/>
    </row>
    <row r="3656" spans="12:13">
      <c r="L3656"/>
      <c r="M3656"/>
    </row>
    <row r="3657" spans="12:13">
      <c r="L3657"/>
      <c r="M3657"/>
    </row>
    <row r="3658" spans="12:13">
      <c r="L3658"/>
      <c r="M3658"/>
    </row>
    <row r="3659" spans="12:13">
      <c r="L3659"/>
      <c r="M3659"/>
    </row>
    <row r="3660" spans="12:13">
      <c r="L3660"/>
      <c r="M3660"/>
    </row>
    <row r="3661" spans="12:13">
      <c r="L3661"/>
      <c r="M3661"/>
    </row>
    <row r="3662" spans="12:13">
      <c r="L3662"/>
      <c r="M3662"/>
    </row>
    <row r="3663" spans="12:13">
      <c r="L3663"/>
      <c r="M3663"/>
    </row>
    <row r="3664" spans="12:13">
      <c r="L3664"/>
      <c r="M3664"/>
    </row>
    <row r="3665" spans="12:13">
      <c r="L3665"/>
      <c r="M3665"/>
    </row>
    <row r="3666" spans="12:13">
      <c r="L3666"/>
      <c r="M3666"/>
    </row>
    <row r="3667" spans="12:13">
      <c r="L3667"/>
      <c r="M3667"/>
    </row>
    <row r="3668" spans="12:13">
      <c r="L3668"/>
      <c r="M3668"/>
    </row>
    <row r="3669" spans="12:13">
      <c r="L3669"/>
      <c r="M3669"/>
    </row>
    <row r="3670" spans="12:13">
      <c r="L3670"/>
      <c r="M3670"/>
    </row>
    <row r="3671" spans="12:13">
      <c r="L3671"/>
      <c r="M3671"/>
    </row>
    <row r="3672" spans="12:13">
      <c r="L3672"/>
      <c r="M3672"/>
    </row>
    <row r="3673" spans="12:13">
      <c r="L3673"/>
      <c r="M3673"/>
    </row>
    <row r="3674" spans="12:13">
      <c r="L3674"/>
      <c r="M3674"/>
    </row>
    <row r="3675" spans="12:13">
      <c r="L3675"/>
      <c r="M3675"/>
    </row>
    <row r="3676" spans="12:13">
      <c r="L3676"/>
      <c r="M3676"/>
    </row>
    <row r="3677" spans="12:13">
      <c r="L3677"/>
      <c r="M3677"/>
    </row>
    <row r="3678" spans="12:13">
      <c r="L3678"/>
      <c r="M3678"/>
    </row>
    <row r="3679" spans="12:13">
      <c r="L3679"/>
      <c r="M3679"/>
    </row>
    <row r="3680" spans="12:13">
      <c r="L3680"/>
      <c r="M3680"/>
    </row>
    <row r="3681" spans="12:13">
      <c r="L3681"/>
      <c r="M3681"/>
    </row>
    <row r="3682" spans="12:13">
      <c r="L3682"/>
      <c r="M3682"/>
    </row>
    <row r="3683" spans="12:13">
      <c r="L3683"/>
      <c r="M3683"/>
    </row>
    <row r="3684" spans="12:13">
      <c r="L3684"/>
      <c r="M3684"/>
    </row>
    <row r="3685" spans="12:13">
      <c r="L3685"/>
      <c r="M3685"/>
    </row>
    <row r="3686" spans="12:13">
      <c r="L3686"/>
      <c r="M3686"/>
    </row>
    <row r="3687" spans="12:13">
      <c r="L3687"/>
      <c r="M3687"/>
    </row>
    <row r="3688" spans="12:13">
      <c r="L3688"/>
      <c r="M3688"/>
    </row>
    <row r="3689" spans="12:13">
      <c r="L3689"/>
      <c r="M3689"/>
    </row>
    <row r="3690" spans="12:13">
      <c r="L3690"/>
      <c r="M3690"/>
    </row>
    <row r="3691" spans="12:13">
      <c r="L3691"/>
      <c r="M3691"/>
    </row>
    <row r="3692" spans="12:13">
      <c r="L3692"/>
      <c r="M3692"/>
    </row>
    <row r="3693" spans="12:13">
      <c r="L3693"/>
      <c r="M3693"/>
    </row>
    <row r="3694" spans="12:13">
      <c r="L3694"/>
      <c r="M3694"/>
    </row>
    <row r="3695" spans="12:13">
      <c r="L3695"/>
      <c r="M3695"/>
    </row>
    <row r="3696" spans="12:13">
      <c r="L3696"/>
      <c r="M3696"/>
    </row>
    <row r="3697" spans="12:13">
      <c r="L3697"/>
      <c r="M3697"/>
    </row>
    <row r="3698" spans="12:13">
      <c r="L3698"/>
      <c r="M3698"/>
    </row>
    <row r="3699" spans="12:13">
      <c r="L3699"/>
      <c r="M3699"/>
    </row>
    <row r="3700" spans="12:13">
      <c r="L3700"/>
      <c r="M3700"/>
    </row>
    <row r="3701" spans="12:13">
      <c r="L3701"/>
      <c r="M3701"/>
    </row>
    <row r="3702" spans="12:13">
      <c r="L3702"/>
      <c r="M3702"/>
    </row>
    <row r="3703" spans="12:13">
      <c r="L3703"/>
      <c r="M3703"/>
    </row>
    <row r="3704" spans="12:13">
      <c r="L3704"/>
      <c r="M3704"/>
    </row>
    <row r="3705" spans="12:13">
      <c r="L3705"/>
      <c r="M3705"/>
    </row>
    <row r="3706" spans="12:13">
      <c r="L3706"/>
      <c r="M3706"/>
    </row>
    <row r="3707" spans="12:13">
      <c r="L3707"/>
      <c r="M3707"/>
    </row>
    <row r="3708" spans="12:13">
      <c r="L3708"/>
      <c r="M3708"/>
    </row>
    <row r="3709" spans="12:13">
      <c r="L3709"/>
      <c r="M3709"/>
    </row>
    <row r="3710" spans="12:13">
      <c r="L3710"/>
      <c r="M3710"/>
    </row>
    <row r="3711" spans="12:13">
      <c r="L3711"/>
      <c r="M3711"/>
    </row>
    <row r="3712" spans="12:13">
      <c r="L3712"/>
      <c r="M3712"/>
    </row>
    <row r="3713" spans="12:13">
      <c r="L3713"/>
      <c r="M3713"/>
    </row>
    <row r="3714" spans="12:13">
      <c r="L3714"/>
      <c r="M3714"/>
    </row>
    <row r="3715" spans="12:13">
      <c r="L3715"/>
      <c r="M3715"/>
    </row>
    <row r="3716" spans="12:13">
      <c r="L3716"/>
      <c r="M3716"/>
    </row>
    <row r="3717" spans="12:13">
      <c r="L3717"/>
      <c r="M3717"/>
    </row>
    <row r="3718" spans="12:13">
      <c r="L3718"/>
      <c r="M3718"/>
    </row>
    <row r="3719" spans="12:13">
      <c r="L3719"/>
      <c r="M3719"/>
    </row>
    <row r="3720" spans="12:13">
      <c r="L3720"/>
      <c r="M3720"/>
    </row>
    <row r="3721" spans="12:13">
      <c r="L3721"/>
      <c r="M3721"/>
    </row>
    <row r="3722" spans="12:13">
      <c r="L3722"/>
      <c r="M3722"/>
    </row>
    <row r="3723" spans="12:13">
      <c r="L3723"/>
      <c r="M3723"/>
    </row>
    <row r="3724" spans="12:13">
      <c r="L3724"/>
      <c r="M3724"/>
    </row>
    <row r="3725" spans="12:13">
      <c r="L3725"/>
      <c r="M3725"/>
    </row>
    <row r="3726" spans="12:13">
      <c r="L3726"/>
      <c r="M3726"/>
    </row>
    <row r="3727" spans="12:13">
      <c r="L3727"/>
      <c r="M3727"/>
    </row>
    <row r="3728" spans="12:13">
      <c r="L3728"/>
      <c r="M3728"/>
    </row>
    <row r="3729" spans="12:13">
      <c r="L3729"/>
      <c r="M3729"/>
    </row>
    <row r="3730" spans="12:13">
      <c r="L3730"/>
      <c r="M3730"/>
    </row>
    <row r="3731" spans="12:13">
      <c r="L3731"/>
      <c r="M3731"/>
    </row>
    <row r="3732" spans="12:13">
      <c r="L3732"/>
      <c r="M3732"/>
    </row>
    <row r="3733" spans="12:13">
      <c r="L3733"/>
      <c r="M3733"/>
    </row>
    <row r="3734" spans="12:13">
      <c r="L3734"/>
      <c r="M3734"/>
    </row>
    <row r="3735" spans="12:13">
      <c r="L3735"/>
      <c r="M3735"/>
    </row>
    <row r="3736" spans="12:13">
      <c r="L3736"/>
      <c r="M3736"/>
    </row>
    <row r="3737" spans="12:13">
      <c r="L3737"/>
      <c r="M3737"/>
    </row>
    <row r="3738" spans="12:13">
      <c r="L3738"/>
      <c r="M3738"/>
    </row>
    <row r="3739" spans="12:13">
      <c r="L3739"/>
      <c r="M3739"/>
    </row>
    <row r="3740" spans="12:13">
      <c r="L3740"/>
      <c r="M3740"/>
    </row>
    <row r="3741" spans="12:13">
      <c r="L3741"/>
      <c r="M3741"/>
    </row>
    <row r="3742" spans="12:13">
      <c r="L3742"/>
      <c r="M3742"/>
    </row>
    <row r="3743" spans="12:13">
      <c r="L3743"/>
      <c r="M3743"/>
    </row>
    <row r="3744" spans="12:13">
      <c r="L3744"/>
      <c r="M3744"/>
    </row>
    <row r="3745" spans="12:13">
      <c r="L3745"/>
      <c r="M3745"/>
    </row>
    <row r="3746" spans="12:13">
      <c r="L3746"/>
      <c r="M3746"/>
    </row>
    <row r="3747" spans="12:13">
      <c r="L3747"/>
      <c r="M3747"/>
    </row>
    <row r="3748" spans="12:13">
      <c r="L3748"/>
      <c r="M3748"/>
    </row>
    <row r="3749" spans="12:13">
      <c r="L3749"/>
      <c r="M3749"/>
    </row>
    <row r="3750" spans="12:13">
      <c r="L3750"/>
      <c r="M3750"/>
    </row>
    <row r="3751" spans="12:13">
      <c r="L3751"/>
      <c r="M3751"/>
    </row>
    <row r="3752" spans="12:13">
      <c r="L3752"/>
      <c r="M3752"/>
    </row>
    <row r="3753" spans="12:13">
      <c r="L3753"/>
      <c r="M3753"/>
    </row>
    <row r="3754" spans="12:13">
      <c r="L3754"/>
      <c r="M3754"/>
    </row>
    <row r="3755" spans="12:13">
      <c r="L3755"/>
      <c r="M3755"/>
    </row>
    <row r="3756" spans="12:13">
      <c r="L3756"/>
      <c r="M3756"/>
    </row>
    <row r="3757" spans="12:13">
      <c r="L3757"/>
      <c r="M3757"/>
    </row>
    <row r="3758" spans="12:13">
      <c r="L3758"/>
      <c r="M3758"/>
    </row>
    <row r="3759" spans="12:13">
      <c r="L3759"/>
      <c r="M3759"/>
    </row>
    <row r="3760" spans="12:13">
      <c r="L3760"/>
      <c r="M3760"/>
    </row>
    <row r="3761" spans="12:13">
      <c r="L3761"/>
      <c r="M3761"/>
    </row>
    <row r="3762" spans="12:13">
      <c r="L3762"/>
      <c r="M3762"/>
    </row>
    <row r="3763" spans="12:13">
      <c r="L3763"/>
      <c r="M3763"/>
    </row>
    <row r="3764" spans="12:13">
      <c r="L3764"/>
      <c r="M3764"/>
    </row>
    <row r="3765" spans="12:13">
      <c r="L3765"/>
      <c r="M3765"/>
    </row>
    <row r="3766" spans="12:13">
      <c r="L3766"/>
      <c r="M3766"/>
    </row>
    <row r="3767" spans="12:13">
      <c r="L3767"/>
      <c r="M3767"/>
    </row>
    <row r="3768" spans="12:13">
      <c r="L3768"/>
      <c r="M3768"/>
    </row>
    <row r="3769" spans="12:13">
      <c r="L3769"/>
      <c r="M3769"/>
    </row>
    <row r="3770" spans="12:13">
      <c r="L3770"/>
      <c r="M3770"/>
    </row>
    <row r="3771" spans="12:13">
      <c r="L3771"/>
      <c r="M3771"/>
    </row>
    <row r="3772" spans="12:13">
      <c r="L3772"/>
      <c r="M3772"/>
    </row>
    <row r="3773" spans="12:13">
      <c r="L3773"/>
      <c r="M3773"/>
    </row>
    <row r="3774" spans="12:13">
      <c r="L3774"/>
      <c r="M3774"/>
    </row>
    <row r="3775" spans="12:13">
      <c r="L3775"/>
      <c r="M3775"/>
    </row>
    <row r="3776" spans="12:13">
      <c r="L3776"/>
      <c r="M3776"/>
    </row>
    <row r="3777" spans="12:13">
      <c r="L3777"/>
      <c r="M3777"/>
    </row>
    <row r="3778" spans="12:13">
      <c r="L3778"/>
      <c r="M3778"/>
    </row>
    <row r="3779" spans="12:13">
      <c r="L3779"/>
      <c r="M3779"/>
    </row>
    <row r="3780" spans="12:13">
      <c r="L3780"/>
      <c r="M3780"/>
    </row>
    <row r="3781" spans="12:13">
      <c r="L3781"/>
      <c r="M3781"/>
    </row>
    <row r="3782" spans="12:13">
      <c r="L3782"/>
      <c r="M3782"/>
    </row>
    <row r="3783" spans="12:13">
      <c r="L3783"/>
      <c r="M3783"/>
    </row>
    <row r="3784" spans="12:13">
      <c r="L3784"/>
      <c r="M3784"/>
    </row>
    <row r="3785" spans="12:13">
      <c r="L3785"/>
      <c r="M3785"/>
    </row>
    <row r="3786" spans="12:13">
      <c r="L3786"/>
      <c r="M3786"/>
    </row>
    <row r="3787" spans="12:13">
      <c r="L3787"/>
      <c r="M3787"/>
    </row>
    <row r="3788" spans="12:13">
      <c r="L3788"/>
      <c r="M3788"/>
    </row>
    <row r="3789" spans="12:13">
      <c r="L3789"/>
      <c r="M3789"/>
    </row>
    <row r="3790" spans="12:13">
      <c r="L3790"/>
      <c r="M3790"/>
    </row>
    <row r="3791" spans="12:13">
      <c r="L3791"/>
      <c r="M3791"/>
    </row>
    <row r="3792" spans="12:13">
      <c r="L3792"/>
      <c r="M3792"/>
    </row>
    <row r="3793" spans="12:13">
      <c r="L3793"/>
      <c r="M3793"/>
    </row>
    <row r="3794" spans="12:13">
      <c r="L3794"/>
      <c r="M3794"/>
    </row>
    <row r="3795" spans="12:13">
      <c r="L3795"/>
      <c r="M3795"/>
    </row>
    <row r="3796" spans="12:13">
      <c r="L3796"/>
      <c r="M3796"/>
    </row>
    <row r="3797" spans="12:13">
      <c r="L3797"/>
      <c r="M3797"/>
    </row>
    <row r="3798" spans="12:13">
      <c r="L3798"/>
      <c r="M3798"/>
    </row>
    <row r="3799" spans="12:13">
      <c r="L3799"/>
      <c r="M3799"/>
    </row>
    <row r="3800" spans="12:13">
      <c r="L3800"/>
      <c r="M3800"/>
    </row>
    <row r="3801" spans="12:13">
      <c r="L3801"/>
      <c r="M3801"/>
    </row>
    <row r="3802" spans="12:13">
      <c r="L3802"/>
      <c r="M3802"/>
    </row>
    <row r="3803" spans="12:13">
      <c r="L3803"/>
      <c r="M3803"/>
    </row>
    <row r="3804" spans="12:13">
      <c r="L3804"/>
      <c r="M3804"/>
    </row>
    <row r="3805" spans="12:13">
      <c r="L3805"/>
      <c r="M3805"/>
    </row>
    <row r="3806" spans="12:13">
      <c r="L3806"/>
      <c r="M3806"/>
    </row>
    <row r="3807" spans="12:13">
      <c r="L3807"/>
      <c r="M3807"/>
    </row>
    <row r="3808" spans="12:13">
      <c r="L3808"/>
      <c r="M3808"/>
    </row>
    <row r="3809" spans="12:13">
      <c r="L3809"/>
      <c r="M3809"/>
    </row>
    <row r="3810" spans="12:13">
      <c r="L3810"/>
      <c r="M3810"/>
    </row>
    <row r="3811" spans="12:13">
      <c r="L3811"/>
      <c r="M3811"/>
    </row>
    <row r="3812" spans="12:13">
      <c r="L3812"/>
      <c r="M3812"/>
    </row>
    <row r="3813" spans="12:13">
      <c r="L3813"/>
      <c r="M3813"/>
    </row>
    <row r="3814" spans="12:13">
      <c r="L3814"/>
      <c r="M3814"/>
    </row>
    <row r="3815" spans="12:13">
      <c r="L3815"/>
      <c r="M3815"/>
    </row>
    <row r="3816" spans="12:13">
      <c r="L3816"/>
      <c r="M3816"/>
    </row>
    <row r="3817" spans="12:13">
      <c r="L3817"/>
      <c r="M3817"/>
    </row>
    <row r="3818" spans="12:13">
      <c r="L3818"/>
      <c r="M3818"/>
    </row>
    <row r="3819" spans="12:13">
      <c r="L3819"/>
      <c r="M3819"/>
    </row>
    <row r="3820" spans="12:13">
      <c r="L3820"/>
      <c r="M3820"/>
    </row>
    <row r="3821" spans="12:13">
      <c r="L3821"/>
      <c r="M3821"/>
    </row>
    <row r="3822" spans="12:13">
      <c r="L3822"/>
      <c r="M3822"/>
    </row>
    <row r="3823" spans="12:13">
      <c r="L3823"/>
      <c r="M3823"/>
    </row>
    <row r="3824" spans="12:13">
      <c r="L3824"/>
      <c r="M3824"/>
    </row>
    <row r="3825" spans="12:13">
      <c r="L3825"/>
      <c r="M3825"/>
    </row>
    <row r="3826" spans="12:13">
      <c r="L3826"/>
      <c r="M3826"/>
    </row>
    <row r="3827" spans="12:13">
      <c r="L3827"/>
      <c r="M3827"/>
    </row>
    <row r="3828" spans="12:13">
      <c r="L3828"/>
      <c r="M3828"/>
    </row>
    <row r="3829" spans="12:13">
      <c r="L3829"/>
      <c r="M3829"/>
    </row>
    <row r="3830" spans="12:13">
      <c r="L3830"/>
      <c r="M3830"/>
    </row>
    <row r="3831" spans="12:13">
      <c r="L3831"/>
      <c r="M3831"/>
    </row>
    <row r="3832" spans="12:13">
      <c r="L3832"/>
      <c r="M3832"/>
    </row>
    <row r="3833" spans="12:13">
      <c r="L3833"/>
      <c r="M3833"/>
    </row>
    <row r="3834" spans="12:13">
      <c r="L3834"/>
      <c r="M3834"/>
    </row>
    <row r="3835" spans="12:13">
      <c r="L3835"/>
      <c r="M3835"/>
    </row>
    <row r="3836" spans="12:13">
      <c r="L3836"/>
      <c r="M3836"/>
    </row>
    <row r="3837" spans="12:13">
      <c r="L3837"/>
      <c r="M3837"/>
    </row>
    <row r="3838" spans="12:13">
      <c r="L3838"/>
      <c r="M3838"/>
    </row>
    <row r="3839" spans="12:13">
      <c r="L3839"/>
      <c r="M3839"/>
    </row>
    <row r="3840" spans="12:13">
      <c r="L3840"/>
      <c r="M3840"/>
    </row>
    <row r="3841" spans="12:13">
      <c r="L3841"/>
      <c r="M3841"/>
    </row>
    <row r="3842" spans="12:13">
      <c r="L3842"/>
      <c r="M3842"/>
    </row>
    <row r="3843" spans="12:13">
      <c r="L3843"/>
      <c r="M3843"/>
    </row>
    <row r="3844" spans="12:13">
      <c r="L3844"/>
      <c r="M3844"/>
    </row>
    <row r="3845" spans="12:13">
      <c r="L3845"/>
      <c r="M3845"/>
    </row>
    <row r="3846" spans="12:13">
      <c r="L3846"/>
      <c r="M3846"/>
    </row>
    <row r="3847" spans="12:13">
      <c r="L3847"/>
      <c r="M3847"/>
    </row>
    <row r="3848" spans="12:13">
      <c r="L3848"/>
      <c r="M3848"/>
    </row>
    <row r="3849" spans="12:13">
      <c r="L3849"/>
      <c r="M3849"/>
    </row>
    <row r="3850" spans="12:13">
      <c r="L3850"/>
      <c r="M3850"/>
    </row>
    <row r="3851" spans="12:13">
      <c r="L3851"/>
      <c r="M3851"/>
    </row>
    <row r="3852" spans="12:13">
      <c r="L3852"/>
      <c r="M3852"/>
    </row>
    <row r="3853" spans="12:13">
      <c r="L3853"/>
      <c r="M3853"/>
    </row>
    <row r="3854" spans="12:13">
      <c r="L3854"/>
      <c r="M3854"/>
    </row>
    <row r="3855" spans="12:13">
      <c r="L3855"/>
      <c r="M3855"/>
    </row>
    <row r="3856" spans="12:13">
      <c r="L3856"/>
      <c r="M3856"/>
    </row>
    <row r="3857" spans="12:13">
      <c r="L3857"/>
      <c r="M3857"/>
    </row>
    <row r="3858" spans="12:13">
      <c r="L3858"/>
      <c r="M3858"/>
    </row>
    <row r="3859" spans="12:13">
      <c r="L3859"/>
      <c r="M3859"/>
    </row>
    <row r="3860" spans="12:13">
      <c r="L3860"/>
      <c r="M3860"/>
    </row>
    <row r="3861" spans="12:13">
      <c r="L3861"/>
      <c r="M3861"/>
    </row>
    <row r="3862" spans="12:13">
      <c r="L3862"/>
      <c r="M3862"/>
    </row>
    <row r="3863" spans="12:13">
      <c r="L3863"/>
      <c r="M3863"/>
    </row>
    <row r="3864" spans="12:13">
      <c r="L3864"/>
      <c r="M3864"/>
    </row>
    <row r="3865" spans="12:13">
      <c r="L3865"/>
      <c r="M3865"/>
    </row>
    <row r="3866" spans="12:13">
      <c r="L3866"/>
      <c r="M3866"/>
    </row>
    <row r="3867" spans="12:13">
      <c r="L3867"/>
      <c r="M3867"/>
    </row>
    <row r="3868" spans="12:13">
      <c r="L3868"/>
      <c r="M3868"/>
    </row>
    <row r="3869" spans="12:13">
      <c r="L3869"/>
      <c r="M3869"/>
    </row>
    <row r="3870" spans="12:13">
      <c r="L3870"/>
      <c r="M3870"/>
    </row>
    <row r="3871" spans="12:13">
      <c r="L3871"/>
      <c r="M3871"/>
    </row>
    <row r="3872" spans="12:13">
      <c r="L3872"/>
      <c r="M3872"/>
    </row>
    <row r="3873" spans="12:13">
      <c r="L3873"/>
      <c r="M3873"/>
    </row>
    <row r="3874" spans="12:13">
      <c r="L3874"/>
      <c r="M3874"/>
    </row>
    <row r="3875" spans="12:13">
      <c r="L3875"/>
      <c r="M3875"/>
    </row>
    <row r="3876" spans="12:13">
      <c r="L3876"/>
      <c r="M3876"/>
    </row>
    <row r="3877" spans="12:13">
      <c r="L3877"/>
      <c r="M3877"/>
    </row>
    <row r="3878" spans="12:13">
      <c r="L3878"/>
      <c r="M3878"/>
    </row>
    <row r="3879" spans="12:13">
      <c r="L3879"/>
      <c r="M3879"/>
    </row>
    <row r="3880" spans="12:13">
      <c r="L3880"/>
      <c r="M3880"/>
    </row>
    <row r="3881" spans="12:13">
      <c r="L3881"/>
      <c r="M3881"/>
    </row>
    <row r="3882" spans="12:13">
      <c r="L3882"/>
      <c r="M3882"/>
    </row>
    <row r="3883" spans="12:13">
      <c r="L3883"/>
      <c r="M3883"/>
    </row>
    <row r="3884" spans="12:13">
      <c r="L3884"/>
      <c r="M3884"/>
    </row>
    <row r="3885" spans="12:13">
      <c r="L3885"/>
      <c r="M3885"/>
    </row>
    <row r="3886" spans="12:13">
      <c r="L3886"/>
      <c r="M3886"/>
    </row>
    <row r="3887" spans="12:13">
      <c r="L3887"/>
      <c r="M3887"/>
    </row>
    <row r="3888" spans="12:13">
      <c r="L3888"/>
      <c r="M3888"/>
    </row>
    <row r="3889" spans="12:13">
      <c r="L3889"/>
      <c r="M3889"/>
    </row>
    <row r="3890" spans="12:13">
      <c r="L3890"/>
      <c r="M3890"/>
    </row>
    <row r="3891" spans="12:13">
      <c r="L3891"/>
      <c r="M3891"/>
    </row>
    <row r="3892" spans="12:13">
      <c r="L3892"/>
      <c r="M3892"/>
    </row>
    <row r="3893" spans="12:13">
      <c r="L3893"/>
      <c r="M3893"/>
    </row>
    <row r="3894" spans="12:13">
      <c r="L3894"/>
      <c r="M3894"/>
    </row>
    <row r="3895" spans="12:13">
      <c r="L3895"/>
      <c r="M3895"/>
    </row>
    <row r="3896" spans="12:13">
      <c r="L3896"/>
      <c r="M3896"/>
    </row>
    <row r="3897" spans="12:13">
      <c r="L3897"/>
      <c r="M3897"/>
    </row>
    <row r="3898" spans="12:13">
      <c r="L3898"/>
      <c r="M3898"/>
    </row>
    <row r="3899" spans="12:13">
      <c r="L3899"/>
      <c r="M3899"/>
    </row>
    <row r="3900" spans="12:13">
      <c r="L3900"/>
      <c r="M3900"/>
    </row>
    <row r="3901" spans="12:13">
      <c r="L3901"/>
      <c r="M3901"/>
    </row>
    <row r="3902" spans="12:13">
      <c r="L3902"/>
      <c r="M3902"/>
    </row>
    <row r="3903" spans="12:13">
      <c r="L3903"/>
      <c r="M3903"/>
    </row>
    <row r="3904" spans="12:13">
      <c r="L3904"/>
      <c r="M3904"/>
    </row>
    <row r="3905" spans="12:13">
      <c r="L3905"/>
      <c r="M3905"/>
    </row>
    <row r="3906" spans="12:13">
      <c r="L3906"/>
      <c r="M3906"/>
    </row>
    <row r="3907" spans="12:13">
      <c r="L3907"/>
      <c r="M3907"/>
    </row>
    <row r="3908" spans="12:13">
      <c r="L3908"/>
      <c r="M3908"/>
    </row>
    <row r="3909" spans="12:13">
      <c r="L3909"/>
      <c r="M3909"/>
    </row>
    <row r="3910" spans="12:13">
      <c r="L3910"/>
      <c r="M3910"/>
    </row>
    <row r="3911" spans="12:13">
      <c r="L3911"/>
      <c r="M3911"/>
    </row>
    <row r="3912" spans="12:13">
      <c r="L3912"/>
      <c r="M3912"/>
    </row>
    <row r="3913" spans="12:13">
      <c r="L3913"/>
      <c r="M3913"/>
    </row>
    <row r="3914" spans="12:13">
      <c r="L3914"/>
      <c r="M3914"/>
    </row>
    <row r="3915" spans="12:13">
      <c r="L3915"/>
      <c r="M3915"/>
    </row>
    <row r="3916" spans="12:13">
      <c r="L3916"/>
      <c r="M3916"/>
    </row>
    <row r="3917" spans="12:13">
      <c r="L3917"/>
      <c r="M3917"/>
    </row>
    <row r="3918" spans="12:13">
      <c r="L3918"/>
      <c r="M3918"/>
    </row>
    <row r="3919" spans="12:13">
      <c r="L3919"/>
      <c r="M3919"/>
    </row>
    <row r="3920" spans="12:13">
      <c r="L3920"/>
      <c r="M3920"/>
    </row>
    <row r="3921" spans="12:13">
      <c r="L3921"/>
      <c r="M3921"/>
    </row>
    <row r="3922" spans="12:13">
      <c r="L3922"/>
      <c r="M3922"/>
    </row>
    <row r="3923" spans="12:13">
      <c r="L3923"/>
      <c r="M3923"/>
    </row>
    <row r="3924" spans="12:13">
      <c r="L3924"/>
      <c r="M3924"/>
    </row>
    <row r="3925" spans="12:13">
      <c r="L3925"/>
      <c r="M3925"/>
    </row>
    <row r="3926" spans="12:13">
      <c r="L3926"/>
      <c r="M3926"/>
    </row>
    <row r="3927" spans="12:13">
      <c r="L3927"/>
      <c r="M3927"/>
    </row>
    <row r="3928" spans="12:13">
      <c r="L3928"/>
      <c r="M3928"/>
    </row>
    <row r="3929" spans="12:13">
      <c r="L3929"/>
      <c r="M3929"/>
    </row>
    <row r="3930" spans="12:13">
      <c r="L3930"/>
      <c r="M3930"/>
    </row>
    <row r="3931" spans="12:13">
      <c r="L3931"/>
      <c r="M3931"/>
    </row>
    <row r="3932" spans="12:13">
      <c r="L3932"/>
      <c r="M3932"/>
    </row>
    <row r="3933" spans="12:13">
      <c r="L3933"/>
      <c r="M3933"/>
    </row>
    <row r="3934" spans="12:13">
      <c r="L3934"/>
      <c r="M3934"/>
    </row>
    <row r="3935" spans="12:13">
      <c r="L3935"/>
      <c r="M3935"/>
    </row>
    <row r="3936" spans="12:13">
      <c r="L3936"/>
      <c r="M3936"/>
    </row>
    <row r="3937" spans="12:13">
      <c r="L3937"/>
      <c r="M3937"/>
    </row>
    <row r="3938" spans="12:13">
      <c r="L3938"/>
      <c r="M3938"/>
    </row>
    <row r="3939" spans="12:13">
      <c r="L3939"/>
      <c r="M3939"/>
    </row>
    <row r="3940" spans="12:13">
      <c r="L3940"/>
      <c r="M3940"/>
    </row>
    <row r="3941" spans="12:13">
      <c r="L3941"/>
      <c r="M3941"/>
    </row>
    <row r="3942" spans="12:13">
      <c r="L3942"/>
      <c r="M3942"/>
    </row>
    <row r="3943" spans="12:13">
      <c r="L3943"/>
      <c r="M3943"/>
    </row>
    <row r="3944" spans="12:13">
      <c r="L3944"/>
      <c r="M3944"/>
    </row>
    <row r="3945" spans="12:13">
      <c r="L3945"/>
      <c r="M3945"/>
    </row>
    <row r="3946" spans="12:13">
      <c r="L3946"/>
      <c r="M3946"/>
    </row>
    <row r="3947" spans="12:13">
      <c r="L3947"/>
      <c r="M3947"/>
    </row>
    <row r="3948" spans="12:13">
      <c r="L3948"/>
      <c r="M3948"/>
    </row>
    <row r="3949" spans="12:13">
      <c r="L3949"/>
      <c r="M3949"/>
    </row>
    <row r="3950" spans="12:13">
      <c r="L3950"/>
      <c r="M3950"/>
    </row>
    <row r="3951" spans="12:13">
      <c r="L3951"/>
      <c r="M3951"/>
    </row>
    <row r="3952" spans="12:13">
      <c r="L3952"/>
      <c r="M3952"/>
    </row>
    <row r="3953" spans="12:13">
      <c r="L3953"/>
      <c r="M3953"/>
    </row>
    <row r="3954" spans="12:13">
      <c r="L3954"/>
      <c r="M3954"/>
    </row>
    <row r="3955" spans="12:13">
      <c r="L3955"/>
      <c r="M3955"/>
    </row>
    <row r="3956" spans="12:13">
      <c r="L3956"/>
      <c r="M3956"/>
    </row>
    <row r="3957" spans="12:13">
      <c r="L3957"/>
      <c r="M3957"/>
    </row>
    <row r="3958" spans="12:13">
      <c r="L3958"/>
      <c r="M3958"/>
    </row>
    <row r="3959" spans="12:13">
      <c r="L3959"/>
      <c r="M3959"/>
    </row>
    <row r="3960" spans="12:13">
      <c r="L3960"/>
      <c r="M3960"/>
    </row>
    <row r="3961" spans="12:13">
      <c r="L3961"/>
      <c r="M3961"/>
    </row>
    <row r="3962" spans="12:13">
      <c r="L3962"/>
      <c r="M3962"/>
    </row>
    <row r="3963" spans="12:13">
      <c r="L3963"/>
      <c r="M3963"/>
    </row>
    <row r="3964" spans="12:13">
      <c r="L3964"/>
      <c r="M3964"/>
    </row>
    <row r="3965" spans="12:13">
      <c r="L3965"/>
      <c r="M3965"/>
    </row>
    <row r="3966" spans="12:13">
      <c r="L3966"/>
      <c r="M3966"/>
    </row>
    <row r="3967" spans="12:13">
      <c r="L3967"/>
      <c r="M3967"/>
    </row>
    <row r="3968" spans="12:13">
      <c r="L3968"/>
      <c r="M3968"/>
    </row>
    <row r="3969" spans="12:13">
      <c r="L3969"/>
      <c r="M3969"/>
    </row>
    <row r="3970" spans="12:13">
      <c r="L3970"/>
      <c r="M3970"/>
    </row>
    <row r="3971" spans="12:13">
      <c r="L3971"/>
      <c r="M3971"/>
    </row>
    <row r="3972" spans="12:13">
      <c r="L3972"/>
      <c r="M3972"/>
    </row>
    <row r="3973" spans="12:13">
      <c r="L3973"/>
      <c r="M3973"/>
    </row>
    <row r="3974" spans="12:13">
      <c r="L3974"/>
      <c r="M3974"/>
    </row>
    <row r="3975" spans="12:13">
      <c r="L3975"/>
      <c r="M3975"/>
    </row>
    <row r="3976" spans="12:13">
      <c r="L3976"/>
      <c r="M3976"/>
    </row>
    <row r="3977" spans="12:13">
      <c r="L3977"/>
      <c r="M3977"/>
    </row>
    <row r="3978" spans="12:13">
      <c r="L3978"/>
      <c r="M3978"/>
    </row>
    <row r="3979" spans="12:13">
      <c r="L3979"/>
      <c r="M3979"/>
    </row>
    <row r="3980" spans="12:13">
      <c r="L3980"/>
      <c r="M3980"/>
    </row>
    <row r="3981" spans="12:13">
      <c r="L3981"/>
      <c r="M3981"/>
    </row>
    <row r="3982" spans="12:13">
      <c r="L3982"/>
      <c r="M3982"/>
    </row>
    <row r="3983" spans="12:13">
      <c r="L3983"/>
      <c r="M3983"/>
    </row>
    <row r="3984" spans="12:13">
      <c r="L3984"/>
      <c r="M3984"/>
    </row>
    <row r="3985" spans="12:13">
      <c r="L3985"/>
      <c r="M3985"/>
    </row>
    <row r="3986" spans="12:13">
      <c r="L3986"/>
      <c r="M3986"/>
    </row>
    <row r="3987" spans="12:13">
      <c r="L3987"/>
      <c r="M3987"/>
    </row>
    <row r="3988" spans="12:13">
      <c r="L3988"/>
      <c r="M3988"/>
    </row>
    <row r="3989" spans="12:13">
      <c r="L3989"/>
      <c r="M3989"/>
    </row>
    <row r="3990" spans="12:13">
      <c r="L3990"/>
      <c r="M3990"/>
    </row>
    <row r="3991" spans="12:13">
      <c r="L3991"/>
      <c r="M3991"/>
    </row>
    <row r="3992" spans="12:13">
      <c r="L3992"/>
      <c r="M3992"/>
    </row>
    <row r="3993" spans="12:13">
      <c r="L3993"/>
      <c r="M3993"/>
    </row>
    <row r="3994" spans="12:13">
      <c r="L3994"/>
      <c r="M3994"/>
    </row>
    <row r="3995" spans="12:13">
      <c r="L3995"/>
      <c r="M3995"/>
    </row>
    <row r="3996" spans="12:13">
      <c r="L3996"/>
      <c r="M3996"/>
    </row>
    <row r="3997" spans="12:13">
      <c r="L3997"/>
      <c r="M3997"/>
    </row>
    <row r="3998" spans="12:13">
      <c r="L3998"/>
      <c r="M3998"/>
    </row>
    <row r="3999" spans="12:13">
      <c r="L3999"/>
      <c r="M3999"/>
    </row>
    <row r="4000" spans="12:13">
      <c r="L4000"/>
      <c r="M4000"/>
    </row>
    <row r="4001" spans="12:13">
      <c r="L4001"/>
      <c r="M4001"/>
    </row>
    <row r="4002" spans="12:13">
      <c r="L4002"/>
      <c r="M4002"/>
    </row>
    <row r="4003" spans="12:13">
      <c r="L4003"/>
      <c r="M4003"/>
    </row>
  </sheetData>
  <mergeCells count="3">
    <mergeCell ref="A1:U1"/>
    <mergeCell ref="A2:U2"/>
    <mergeCell ref="L4:M5"/>
  </mergeCells>
  <phoneticPr fontId="12" type="noConversion"/>
  <pageMargins left="0.7" right="0.7" top="0.75" bottom="0.75" header="0.3" footer="0.3"/>
  <pageSetup paperSize="17" scale="71" fitToHeight="0"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42F0C1C-B07C-4E40-A387-34CF10DC2D2D}">
          <x14:formula1>
            <xm:f>codes!$C$4:$C$16</xm:f>
          </x14:formula1>
          <xm:sqref>G9:G79</xm:sqref>
        </x14:dataValidation>
        <x14:dataValidation type="list" allowBlank="1" showInputMessage="1" showErrorMessage="1" xr:uid="{2FE5AC88-A44C-477C-B9CC-A82A38E86537}">
          <x14:formula1>
            <xm:f>CBG_File!$A$17:$A$68</xm:f>
          </x14:formula1>
          <xm:sqref>D4:F4</xm:sqref>
        </x14:dataValidation>
        <x14:dataValidation type="list" allowBlank="1" showInputMessage="1" showErrorMessage="1" xr:uid="{3A075552-E242-4129-BC80-4D656C1CF241}">
          <x14:formula1>
            <xm:f>codes!$M$4:$M$9</xm:f>
          </x14:formula1>
          <xm:sqref>I9:I77</xm:sqref>
        </x14:dataValidation>
        <x14:dataValidation type="list" allowBlank="1" showInputMessage="1" showErrorMessage="1" xr:uid="{D5282F6F-D4E1-490F-B5E6-55760C9A9E22}">
          <x14:formula1>
            <xm:f>codes!$K$4:$K$5</xm:f>
          </x14:formula1>
          <xm:sqref>H9:H77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5CCA2-9C05-4097-8A56-E6F80689FC68}">
  <dimension ref="A1:M39"/>
  <sheetViews>
    <sheetView workbookViewId="0">
      <selection activeCell="A14" sqref="A14"/>
    </sheetView>
  </sheetViews>
  <sheetFormatPr defaultRowHeight="14.45"/>
  <cols>
    <col min="1" max="1" width="29.7109375" customWidth="1"/>
    <col min="2" max="2" width="16.140625" customWidth="1"/>
    <col min="3" max="3" width="5.5703125" customWidth="1"/>
    <col min="4" max="4" width="12.7109375" customWidth="1"/>
    <col min="5" max="5" width="6" customWidth="1"/>
    <col min="6" max="6" width="12" customWidth="1"/>
    <col min="7" max="7" width="15.7109375" customWidth="1"/>
    <col min="8" max="8" width="16.42578125" customWidth="1"/>
    <col min="9" max="9" width="7.5703125" customWidth="1"/>
    <col min="10" max="10" width="10.85546875" customWidth="1"/>
    <col min="11" max="11" width="15.7109375" customWidth="1"/>
    <col min="257" max="257" width="29.7109375" customWidth="1"/>
    <col min="258" max="258" width="16.140625" customWidth="1"/>
    <col min="259" max="259" width="5.5703125" customWidth="1"/>
    <col min="260" max="260" width="12.7109375" customWidth="1"/>
    <col min="261" max="261" width="6" customWidth="1"/>
    <col min="262" max="262" width="11" customWidth="1"/>
    <col min="263" max="263" width="15.7109375" customWidth="1"/>
    <col min="264" max="264" width="16.42578125" customWidth="1"/>
    <col min="265" max="265" width="7.5703125" customWidth="1"/>
    <col min="266" max="266" width="10.85546875" customWidth="1"/>
    <col min="267" max="267" width="15.7109375" customWidth="1"/>
    <col min="513" max="513" width="29.7109375" customWidth="1"/>
    <col min="514" max="514" width="16.140625" customWidth="1"/>
    <col min="515" max="515" width="5.5703125" customWidth="1"/>
    <col min="516" max="516" width="12.7109375" customWidth="1"/>
    <col min="517" max="517" width="6" customWidth="1"/>
    <col min="518" max="518" width="11" customWidth="1"/>
    <col min="519" max="519" width="15.7109375" customWidth="1"/>
    <col min="520" max="520" width="16.42578125" customWidth="1"/>
    <col min="521" max="521" width="7.5703125" customWidth="1"/>
    <col min="522" max="522" width="10.85546875" customWidth="1"/>
    <col min="523" max="523" width="15.7109375" customWidth="1"/>
    <col min="769" max="769" width="29.7109375" customWidth="1"/>
    <col min="770" max="770" width="16.140625" customWidth="1"/>
    <col min="771" max="771" width="5.5703125" customWidth="1"/>
    <col min="772" max="772" width="12.7109375" customWidth="1"/>
    <col min="773" max="773" width="6" customWidth="1"/>
    <col min="774" max="774" width="11" customWidth="1"/>
    <col min="775" max="775" width="15.7109375" customWidth="1"/>
    <col min="776" max="776" width="16.42578125" customWidth="1"/>
    <col min="777" max="777" width="7.5703125" customWidth="1"/>
    <col min="778" max="778" width="10.85546875" customWidth="1"/>
    <col min="779" max="779" width="15.7109375" customWidth="1"/>
    <col min="1025" max="1025" width="29.7109375" customWidth="1"/>
    <col min="1026" max="1026" width="16.140625" customWidth="1"/>
    <col min="1027" max="1027" width="5.5703125" customWidth="1"/>
    <col min="1028" max="1028" width="12.7109375" customWidth="1"/>
    <col min="1029" max="1029" width="6" customWidth="1"/>
    <col min="1030" max="1030" width="11" customWidth="1"/>
    <col min="1031" max="1031" width="15.7109375" customWidth="1"/>
    <col min="1032" max="1032" width="16.42578125" customWidth="1"/>
    <col min="1033" max="1033" width="7.5703125" customWidth="1"/>
    <col min="1034" max="1034" width="10.85546875" customWidth="1"/>
    <col min="1035" max="1035" width="15.7109375" customWidth="1"/>
    <col min="1281" max="1281" width="29.7109375" customWidth="1"/>
    <col min="1282" max="1282" width="16.140625" customWidth="1"/>
    <col min="1283" max="1283" width="5.5703125" customWidth="1"/>
    <col min="1284" max="1284" width="12.7109375" customWidth="1"/>
    <col min="1285" max="1285" width="6" customWidth="1"/>
    <col min="1286" max="1286" width="11" customWidth="1"/>
    <col min="1287" max="1287" width="15.7109375" customWidth="1"/>
    <col min="1288" max="1288" width="16.42578125" customWidth="1"/>
    <col min="1289" max="1289" width="7.5703125" customWidth="1"/>
    <col min="1290" max="1290" width="10.85546875" customWidth="1"/>
    <col min="1291" max="1291" width="15.7109375" customWidth="1"/>
    <col min="1537" max="1537" width="29.7109375" customWidth="1"/>
    <col min="1538" max="1538" width="16.140625" customWidth="1"/>
    <col min="1539" max="1539" width="5.5703125" customWidth="1"/>
    <col min="1540" max="1540" width="12.7109375" customWidth="1"/>
    <col min="1541" max="1541" width="6" customWidth="1"/>
    <col min="1542" max="1542" width="11" customWidth="1"/>
    <col min="1543" max="1543" width="15.7109375" customWidth="1"/>
    <col min="1544" max="1544" width="16.42578125" customWidth="1"/>
    <col min="1545" max="1545" width="7.5703125" customWidth="1"/>
    <col min="1546" max="1546" width="10.85546875" customWidth="1"/>
    <col min="1547" max="1547" width="15.7109375" customWidth="1"/>
    <col min="1793" max="1793" width="29.7109375" customWidth="1"/>
    <col min="1794" max="1794" width="16.140625" customWidth="1"/>
    <col min="1795" max="1795" width="5.5703125" customWidth="1"/>
    <col min="1796" max="1796" width="12.7109375" customWidth="1"/>
    <col min="1797" max="1797" width="6" customWidth="1"/>
    <col min="1798" max="1798" width="11" customWidth="1"/>
    <col min="1799" max="1799" width="15.7109375" customWidth="1"/>
    <col min="1800" max="1800" width="16.42578125" customWidth="1"/>
    <col min="1801" max="1801" width="7.5703125" customWidth="1"/>
    <col min="1802" max="1802" width="10.85546875" customWidth="1"/>
    <col min="1803" max="1803" width="15.7109375" customWidth="1"/>
    <col min="2049" max="2049" width="29.7109375" customWidth="1"/>
    <col min="2050" max="2050" width="16.140625" customWidth="1"/>
    <col min="2051" max="2051" width="5.5703125" customWidth="1"/>
    <col min="2052" max="2052" width="12.7109375" customWidth="1"/>
    <col min="2053" max="2053" width="6" customWidth="1"/>
    <col min="2054" max="2054" width="11" customWidth="1"/>
    <col min="2055" max="2055" width="15.7109375" customWidth="1"/>
    <col min="2056" max="2056" width="16.42578125" customWidth="1"/>
    <col min="2057" max="2057" width="7.5703125" customWidth="1"/>
    <col min="2058" max="2058" width="10.85546875" customWidth="1"/>
    <col min="2059" max="2059" width="15.7109375" customWidth="1"/>
    <col min="2305" max="2305" width="29.7109375" customWidth="1"/>
    <col min="2306" max="2306" width="16.140625" customWidth="1"/>
    <col min="2307" max="2307" width="5.5703125" customWidth="1"/>
    <col min="2308" max="2308" width="12.7109375" customWidth="1"/>
    <col min="2309" max="2309" width="6" customWidth="1"/>
    <col min="2310" max="2310" width="11" customWidth="1"/>
    <col min="2311" max="2311" width="15.7109375" customWidth="1"/>
    <col min="2312" max="2312" width="16.42578125" customWidth="1"/>
    <col min="2313" max="2313" width="7.5703125" customWidth="1"/>
    <col min="2314" max="2314" width="10.85546875" customWidth="1"/>
    <col min="2315" max="2315" width="15.7109375" customWidth="1"/>
    <col min="2561" max="2561" width="29.7109375" customWidth="1"/>
    <col min="2562" max="2562" width="16.140625" customWidth="1"/>
    <col min="2563" max="2563" width="5.5703125" customWidth="1"/>
    <col min="2564" max="2564" width="12.7109375" customWidth="1"/>
    <col min="2565" max="2565" width="6" customWidth="1"/>
    <col min="2566" max="2566" width="11" customWidth="1"/>
    <col min="2567" max="2567" width="15.7109375" customWidth="1"/>
    <col min="2568" max="2568" width="16.42578125" customWidth="1"/>
    <col min="2569" max="2569" width="7.5703125" customWidth="1"/>
    <col min="2570" max="2570" width="10.85546875" customWidth="1"/>
    <col min="2571" max="2571" width="15.7109375" customWidth="1"/>
    <col min="2817" max="2817" width="29.7109375" customWidth="1"/>
    <col min="2818" max="2818" width="16.140625" customWidth="1"/>
    <col min="2819" max="2819" width="5.5703125" customWidth="1"/>
    <col min="2820" max="2820" width="12.7109375" customWidth="1"/>
    <col min="2821" max="2821" width="6" customWidth="1"/>
    <col min="2822" max="2822" width="11" customWidth="1"/>
    <col min="2823" max="2823" width="15.7109375" customWidth="1"/>
    <col min="2824" max="2824" width="16.42578125" customWidth="1"/>
    <col min="2825" max="2825" width="7.5703125" customWidth="1"/>
    <col min="2826" max="2826" width="10.85546875" customWidth="1"/>
    <col min="2827" max="2827" width="15.7109375" customWidth="1"/>
    <col min="3073" max="3073" width="29.7109375" customWidth="1"/>
    <col min="3074" max="3074" width="16.140625" customWidth="1"/>
    <col min="3075" max="3075" width="5.5703125" customWidth="1"/>
    <col min="3076" max="3076" width="12.7109375" customWidth="1"/>
    <col min="3077" max="3077" width="6" customWidth="1"/>
    <col min="3078" max="3078" width="11" customWidth="1"/>
    <col min="3079" max="3079" width="15.7109375" customWidth="1"/>
    <col min="3080" max="3080" width="16.42578125" customWidth="1"/>
    <col min="3081" max="3081" width="7.5703125" customWidth="1"/>
    <col min="3082" max="3082" width="10.85546875" customWidth="1"/>
    <col min="3083" max="3083" width="15.7109375" customWidth="1"/>
    <col min="3329" max="3329" width="29.7109375" customWidth="1"/>
    <col min="3330" max="3330" width="16.140625" customWidth="1"/>
    <col min="3331" max="3331" width="5.5703125" customWidth="1"/>
    <col min="3332" max="3332" width="12.7109375" customWidth="1"/>
    <col min="3333" max="3333" width="6" customWidth="1"/>
    <col min="3334" max="3334" width="11" customWidth="1"/>
    <col min="3335" max="3335" width="15.7109375" customWidth="1"/>
    <col min="3336" max="3336" width="16.42578125" customWidth="1"/>
    <col min="3337" max="3337" width="7.5703125" customWidth="1"/>
    <col min="3338" max="3338" width="10.85546875" customWidth="1"/>
    <col min="3339" max="3339" width="15.7109375" customWidth="1"/>
    <col min="3585" max="3585" width="29.7109375" customWidth="1"/>
    <col min="3586" max="3586" width="16.140625" customWidth="1"/>
    <col min="3587" max="3587" width="5.5703125" customWidth="1"/>
    <col min="3588" max="3588" width="12.7109375" customWidth="1"/>
    <col min="3589" max="3589" width="6" customWidth="1"/>
    <col min="3590" max="3590" width="11" customWidth="1"/>
    <col min="3591" max="3591" width="15.7109375" customWidth="1"/>
    <col min="3592" max="3592" width="16.42578125" customWidth="1"/>
    <col min="3593" max="3593" width="7.5703125" customWidth="1"/>
    <col min="3594" max="3594" width="10.85546875" customWidth="1"/>
    <col min="3595" max="3595" width="15.7109375" customWidth="1"/>
    <col min="3841" max="3841" width="29.7109375" customWidth="1"/>
    <col min="3842" max="3842" width="16.140625" customWidth="1"/>
    <col min="3843" max="3843" width="5.5703125" customWidth="1"/>
    <col min="3844" max="3844" width="12.7109375" customWidth="1"/>
    <col min="3845" max="3845" width="6" customWidth="1"/>
    <col min="3846" max="3846" width="11" customWidth="1"/>
    <col min="3847" max="3847" width="15.7109375" customWidth="1"/>
    <col min="3848" max="3848" width="16.42578125" customWidth="1"/>
    <col min="3849" max="3849" width="7.5703125" customWidth="1"/>
    <col min="3850" max="3850" width="10.85546875" customWidth="1"/>
    <col min="3851" max="3851" width="15.7109375" customWidth="1"/>
    <col min="4097" max="4097" width="29.7109375" customWidth="1"/>
    <col min="4098" max="4098" width="16.140625" customWidth="1"/>
    <col min="4099" max="4099" width="5.5703125" customWidth="1"/>
    <col min="4100" max="4100" width="12.7109375" customWidth="1"/>
    <col min="4101" max="4101" width="6" customWidth="1"/>
    <col min="4102" max="4102" width="11" customWidth="1"/>
    <col min="4103" max="4103" width="15.7109375" customWidth="1"/>
    <col min="4104" max="4104" width="16.42578125" customWidth="1"/>
    <col min="4105" max="4105" width="7.5703125" customWidth="1"/>
    <col min="4106" max="4106" width="10.85546875" customWidth="1"/>
    <col min="4107" max="4107" width="15.7109375" customWidth="1"/>
    <col min="4353" max="4353" width="29.7109375" customWidth="1"/>
    <col min="4354" max="4354" width="16.140625" customWidth="1"/>
    <col min="4355" max="4355" width="5.5703125" customWidth="1"/>
    <col min="4356" max="4356" width="12.7109375" customWidth="1"/>
    <col min="4357" max="4357" width="6" customWidth="1"/>
    <col min="4358" max="4358" width="11" customWidth="1"/>
    <col min="4359" max="4359" width="15.7109375" customWidth="1"/>
    <col min="4360" max="4360" width="16.42578125" customWidth="1"/>
    <col min="4361" max="4361" width="7.5703125" customWidth="1"/>
    <col min="4362" max="4362" width="10.85546875" customWidth="1"/>
    <col min="4363" max="4363" width="15.7109375" customWidth="1"/>
    <col min="4609" max="4609" width="29.7109375" customWidth="1"/>
    <col min="4610" max="4610" width="16.140625" customWidth="1"/>
    <col min="4611" max="4611" width="5.5703125" customWidth="1"/>
    <col min="4612" max="4612" width="12.7109375" customWidth="1"/>
    <col min="4613" max="4613" width="6" customWidth="1"/>
    <col min="4614" max="4614" width="11" customWidth="1"/>
    <col min="4615" max="4615" width="15.7109375" customWidth="1"/>
    <col min="4616" max="4616" width="16.42578125" customWidth="1"/>
    <col min="4617" max="4617" width="7.5703125" customWidth="1"/>
    <col min="4618" max="4618" width="10.85546875" customWidth="1"/>
    <col min="4619" max="4619" width="15.7109375" customWidth="1"/>
    <col min="4865" max="4865" width="29.7109375" customWidth="1"/>
    <col min="4866" max="4866" width="16.140625" customWidth="1"/>
    <col min="4867" max="4867" width="5.5703125" customWidth="1"/>
    <col min="4868" max="4868" width="12.7109375" customWidth="1"/>
    <col min="4869" max="4869" width="6" customWidth="1"/>
    <col min="4870" max="4870" width="11" customWidth="1"/>
    <col min="4871" max="4871" width="15.7109375" customWidth="1"/>
    <col min="4872" max="4872" width="16.42578125" customWidth="1"/>
    <col min="4873" max="4873" width="7.5703125" customWidth="1"/>
    <col min="4874" max="4874" width="10.85546875" customWidth="1"/>
    <col min="4875" max="4875" width="15.7109375" customWidth="1"/>
    <col min="5121" max="5121" width="29.7109375" customWidth="1"/>
    <col min="5122" max="5122" width="16.140625" customWidth="1"/>
    <col min="5123" max="5123" width="5.5703125" customWidth="1"/>
    <col min="5124" max="5124" width="12.7109375" customWidth="1"/>
    <col min="5125" max="5125" width="6" customWidth="1"/>
    <col min="5126" max="5126" width="11" customWidth="1"/>
    <col min="5127" max="5127" width="15.7109375" customWidth="1"/>
    <col min="5128" max="5128" width="16.42578125" customWidth="1"/>
    <col min="5129" max="5129" width="7.5703125" customWidth="1"/>
    <col min="5130" max="5130" width="10.85546875" customWidth="1"/>
    <col min="5131" max="5131" width="15.7109375" customWidth="1"/>
    <col min="5377" max="5377" width="29.7109375" customWidth="1"/>
    <col min="5378" max="5378" width="16.140625" customWidth="1"/>
    <col min="5379" max="5379" width="5.5703125" customWidth="1"/>
    <col min="5380" max="5380" width="12.7109375" customWidth="1"/>
    <col min="5381" max="5381" width="6" customWidth="1"/>
    <col min="5382" max="5382" width="11" customWidth="1"/>
    <col min="5383" max="5383" width="15.7109375" customWidth="1"/>
    <col min="5384" max="5384" width="16.42578125" customWidth="1"/>
    <col min="5385" max="5385" width="7.5703125" customWidth="1"/>
    <col min="5386" max="5386" width="10.85546875" customWidth="1"/>
    <col min="5387" max="5387" width="15.7109375" customWidth="1"/>
    <col min="5633" max="5633" width="29.7109375" customWidth="1"/>
    <col min="5634" max="5634" width="16.140625" customWidth="1"/>
    <col min="5635" max="5635" width="5.5703125" customWidth="1"/>
    <col min="5636" max="5636" width="12.7109375" customWidth="1"/>
    <col min="5637" max="5637" width="6" customWidth="1"/>
    <col min="5638" max="5638" width="11" customWidth="1"/>
    <col min="5639" max="5639" width="15.7109375" customWidth="1"/>
    <col min="5640" max="5640" width="16.42578125" customWidth="1"/>
    <col min="5641" max="5641" width="7.5703125" customWidth="1"/>
    <col min="5642" max="5642" width="10.85546875" customWidth="1"/>
    <col min="5643" max="5643" width="15.7109375" customWidth="1"/>
    <col min="5889" max="5889" width="29.7109375" customWidth="1"/>
    <col min="5890" max="5890" width="16.140625" customWidth="1"/>
    <col min="5891" max="5891" width="5.5703125" customWidth="1"/>
    <col min="5892" max="5892" width="12.7109375" customWidth="1"/>
    <col min="5893" max="5893" width="6" customWidth="1"/>
    <col min="5894" max="5894" width="11" customWidth="1"/>
    <col min="5895" max="5895" width="15.7109375" customWidth="1"/>
    <col min="5896" max="5896" width="16.42578125" customWidth="1"/>
    <col min="5897" max="5897" width="7.5703125" customWidth="1"/>
    <col min="5898" max="5898" width="10.85546875" customWidth="1"/>
    <col min="5899" max="5899" width="15.7109375" customWidth="1"/>
    <col min="6145" max="6145" width="29.7109375" customWidth="1"/>
    <col min="6146" max="6146" width="16.140625" customWidth="1"/>
    <col min="6147" max="6147" width="5.5703125" customWidth="1"/>
    <col min="6148" max="6148" width="12.7109375" customWidth="1"/>
    <col min="6149" max="6149" width="6" customWidth="1"/>
    <col min="6150" max="6150" width="11" customWidth="1"/>
    <col min="6151" max="6151" width="15.7109375" customWidth="1"/>
    <col min="6152" max="6152" width="16.42578125" customWidth="1"/>
    <col min="6153" max="6153" width="7.5703125" customWidth="1"/>
    <col min="6154" max="6154" width="10.85546875" customWidth="1"/>
    <col min="6155" max="6155" width="15.7109375" customWidth="1"/>
    <col min="6401" max="6401" width="29.7109375" customWidth="1"/>
    <col min="6402" max="6402" width="16.140625" customWidth="1"/>
    <col min="6403" max="6403" width="5.5703125" customWidth="1"/>
    <col min="6404" max="6404" width="12.7109375" customWidth="1"/>
    <col min="6405" max="6405" width="6" customWidth="1"/>
    <col min="6406" max="6406" width="11" customWidth="1"/>
    <col min="6407" max="6407" width="15.7109375" customWidth="1"/>
    <col min="6408" max="6408" width="16.42578125" customWidth="1"/>
    <col min="6409" max="6409" width="7.5703125" customWidth="1"/>
    <col min="6410" max="6410" width="10.85546875" customWidth="1"/>
    <col min="6411" max="6411" width="15.7109375" customWidth="1"/>
    <col min="6657" max="6657" width="29.7109375" customWidth="1"/>
    <col min="6658" max="6658" width="16.140625" customWidth="1"/>
    <col min="6659" max="6659" width="5.5703125" customWidth="1"/>
    <col min="6660" max="6660" width="12.7109375" customWidth="1"/>
    <col min="6661" max="6661" width="6" customWidth="1"/>
    <col min="6662" max="6662" width="11" customWidth="1"/>
    <col min="6663" max="6663" width="15.7109375" customWidth="1"/>
    <col min="6664" max="6664" width="16.42578125" customWidth="1"/>
    <col min="6665" max="6665" width="7.5703125" customWidth="1"/>
    <col min="6666" max="6666" width="10.85546875" customWidth="1"/>
    <col min="6667" max="6667" width="15.7109375" customWidth="1"/>
    <col min="6913" max="6913" width="29.7109375" customWidth="1"/>
    <col min="6914" max="6914" width="16.140625" customWidth="1"/>
    <col min="6915" max="6915" width="5.5703125" customWidth="1"/>
    <col min="6916" max="6916" width="12.7109375" customWidth="1"/>
    <col min="6917" max="6917" width="6" customWidth="1"/>
    <col min="6918" max="6918" width="11" customWidth="1"/>
    <col min="6919" max="6919" width="15.7109375" customWidth="1"/>
    <col min="6920" max="6920" width="16.42578125" customWidth="1"/>
    <col min="6921" max="6921" width="7.5703125" customWidth="1"/>
    <col min="6922" max="6922" width="10.85546875" customWidth="1"/>
    <col min="6923" max="6923" width="15.7109375" customWidth="1"/>
    <col min="7169" max="7169" width="29.7109375" customWidth="1"/>
    <col min="7170" max="7170" width="16.140625" customWidth="1"/>
    <col min="7171" max="7171" width="5.5703125" customWidth="1"/>
    <col min="7172" max="7172" width="12.7109375" customWidth="1"/>
    <col min="7173" max="7173" width="6" customWidth="1"/>
    <col min="7174" max="7174" width="11" customWidth="1"/>
    <col min="7175" max="7175" width="15.7109375" customWidth="1"/>
    <col min="7176" max="7176" width="16.42578125" customWidth="1"/>
    <col min="7177" max="7177" width="7.5703125" customWidth="1"/>
    <col min="7178" max="7178" width="10.85546875" customWidth="1"/>
    <col min="7179" max="7179" width="15.7109375" customWidth="1"/>
    <col min="7425" max="7425" width="29.7109375" customWidth="1"/>
    <col min="7426" max="7426" width="16.140625" customWidth="1"/>
    <col min="7427" max="7427" width="5.5703125" customWidth="1"/>
    <col min="7428" max="7428" width="12.7109375" customWidth="1"/>
    <col min="7429" max="7429" width="6" customWidth="1"/>
    <col min="7430" max="7430" width="11" customWidth="1"/>
    <col min="7431" max="7431" width="15.7109375" customWidth="1"/>
    <col min="7432" max="7432" width="16.42578125" customWidth="1"/>
    <col min="7433" max="7433" width="7.5703125" customWidth="1"/>
    <col min="7434" max="7434" width="10.85546875" customWidth="1"/>
    <col min="7435" max="7435" width="15.7109375" customWidth="1"/>
    <col min="7681" max="7681" width="29.7109375" customWidth="1"/>
    <col min="7682" max="7682" width="16.140625" customWidth="1"/>
    <col min="7683" max="7683" width="5.5703125" customWidth="1"/>
    <col min="7684" max="7684" width="12.7109375" customWidth="1"/>
    <col min="7685" max="7685" width="6" customWidth="1"/>
    <col min="7686" max="7686" width="11" customWidth="1"/>
    <col min="7687" max="7687" width="15.7109375" customWidth="1"/>
    <col min="7688" max="7688" width="16.42578125" customWidth="1"/>
    <col min="7689" max="7689" width="7.5703125" customWidth="1"/>
    <col min="7690" max="7690" width="10.85546875" customWidth="1"/>
    <col min="7691" max="7691" width="15.7109375" customWidth="1"/>
    <col min="7937" max="7937" width="29.7109375" customWidth="1"/>
    <col min="7938" max="7938" width="16.140625" customWidth="1"/>
    <col min="7939" max="7939" width="5.5703125" customWidth="1"/>
    <col min="7940" max="7940" width="12.7109375" customWidth="1"/>
    <col min="7941" max="7941" width="6" customWidth="1"/>
    <col min="7942" max="7942" width="11" customWidth="1"/>
    <col min="7943" max="7943" width="15.7109375" customWidth="1"/>
    <col min="7944" max="7944" width="16.42578125" customWidth="1"/>
    <col min="7945" max="7945" width="7.5703125" customWidth="1"/>
    <col min="7946" max="7946" width="10.85546875" customWidth="1"/>
    <col min="7947" max="7947" width="15.7109375" customWidth="1"/>
    <col min="8193" max="8193" width="29.7109375" customWidth="1"/>
    <col min="8194" max="8194" width="16.140625" customWidth="1"/>
    <col min="8195" max="8195" width="5.5703125" customWidth="1"/>
    <col min="8196" max="8196" width="12.7109375" customWidth="1"/>
    <col min="8197" max="8197" width="6" customWidth="1"/>
    <col min="8198" max="8198" width="11" customWidth="1"/>
    <col min="8199" max="8199" width="15.7109375" customWidth="1"/>
    <col min="8200" max="8200" width="16.42578125" customWidth="1"/>
    <col min="8201" max="8201" width="7.5703125" customWidth="1"/>
    <col min="8202" max="8202" width="10.85546875" customWidth="1"/>
    <col min="8203" max="8203" width="15.7109375" customWidth="1"/>
    <col min="8449" max="8449" width="29.7109375" customWidth="1"/>
    <col min="8450" max="8450" width="16.140625" customWidth="1"/>
    <col min="8451" max="8451" width="5.5703125" customWidth="1"/>
    <col min="8452" max="8452" width="12.7109375" customWidth="1"/>
    <col min="8453" max="8453" width="6" customWidth="1"/>
    <col min="8454" max="8454" width="11" customWidth="1"/>
    <col min="8455" max="8455" width="15.7109375" customWidth="1"/>
    <col min="8456" max="8456" width="16.42578125" customWidth="1"/>
    <col min="8457" max="8457" width="7.5703125" customWidth="1"/>
    <col min="8458" max="8458" width="10.85546875" customWidth="1"/>
    <col min="8459" max="8459" width="15.7109375" customWidth="1"/>
    <col min="8705" max="8705" width="29.7109375" customWidth="1"/>
    <col min="8706" max="8706" width="16.140625" customWidth="1"/>
    <col min="8707" max="8707" width="5.5703125" customWidth="1"/>
    <col min="8708" max="8708" width="12.7109375" customWidth="1"/>
    <col min="8709" max="8709" width="6" customWidth="1"/>
    <col min="8710" max="8710" width="11" customWidth="1"/>
    <col min="8711" max="8711" width="15.7109375" customWidth="1"/>
    <col min="8712" max="8712" width="16.42578125" customWidth="1"/>
    <col min="8713" max="8713" width="7.5703125" customWidth="1"/>
    <col min="8714" max="8714" width="10.85546875" customWidth="1"/>
    <col min="8715" max="8715" width="15.7109375" customWidth="1"/>
    <col min="8961" max="8961" width="29.7109375" customWidth="1"/>
    <col min="8962" max="8962" width="16.140625" customWidth="1"/>
    <col min="8963" max="8963" width="5.5703125" customWidth="1"/>
    <col min="8964" max="8964" width="12.7109375" customWidth="1"/>
    <col min="8965" max="8965" width="6" customWidth="1"/>
    <col min="8966" max="8966" width="11" customWidth="1"/>
    <col min="8967" max="8967" width="15.7109375" customWidth="1"/>
    <col min="8968" max="8968" width="16.42578125" customWidth="1"/>
    <col min="8969" max="8969" width="7.5703125" customWidth="1"/>
    <col min="8970" max="8970" width="10.85546875" customWidth="1"/>
    <col min="8971" max="8971" width="15.7109375" customWidth="1"/>
    <col min="9217" max="9217" width="29.7109375" customWidth="1"/>
    <col min="9218" max="9218" width="16.140625" customWidth="1"/>
    <col min="9219" max="9219" width="5.5703125" customWidth="1"/>
    <col min="9220" max="9220" width="12.7109375" customWidth="1"/>
    <col min="9221" max="9221" width="6" customWidth="1"/>
    <col min="9222" max="9222" width="11" customWidth="1"/>
    <col min="9223" max="9223" width="15.7109375" customWidth="1"/>
    <col min="9224" max="9224" width="16.42578125" customWidth="1"/>
    <col min="9225" max="9225" width="7.5703125" customWidth="1"/>
    <col min="9226" max="9226" width="10.85546875" customWidth="1"/>
    <col min="9227" max="9227" width="15.7109375" customWidth="1"/>
    <col min="9473" max="9473" width="29.7109375" customWidth="1"/>
    <col min="9474" max="9474" width="16.140625" customWidth="1"/>
    <col min="9475" max="9475" width="5.5703125" customWidth="1"/>
    <col min="9476" max="9476" width="12.7109375" customWidth="1"/>
    <col min="9477" max="9477" width="6" customWidth="1"/>
    <col min="9478" max="9478" width="11" customWidth="1"/>
    <col min="9479" max="9479" width="15.7109375" customWidth="1"/>
    <col min="9480" max="9480" width="16.42578125" customWidth="1"/>
    <col min="9481" max="9481" width="7.5703125" customWidth="1"/>
    <col min="9482" max="9482" width="10.85546875" customWidth="1"/>
    <col min="9483" max="9483" width="15.7109375" customWidth="1"/>
    <col min="9729" max="9729" width="29.7109375" customWidth="1"/>
    <col min="9730" max="9730" width="16.140625" customWidth="1"/>
    <col min="9731" max="9731" width="5.5703125" customWidth="1"/>
    <col min="9732" max="9732" width="12.7109375" customWidth="1"/>
    <col min="9733" max="9733" width="6" customWidth="1"/>
    <col min="9734" max="9734" width="11" customWidth="1"/>
    <col min="9735" max="9735" width="15.7109375" customWidth="1"/>
    <col min="9736" max="9736" width="16.42578125" customWidth="1"/>
    <col min="9737" max="9737" width="7.5703125" customWidth="1"/>
    <col min="9738" max="9738" width="10.85546875" customWidth="1"/>
    <col min="9739" max="9739" width="15.7109375" customWidth="1"/>
    <col min="9985" max="9985" width="29.7109375" customWidth="1"/>
    <col min="9986" max="9986" width="16.140625" customWidth="1"/>
    <col min="9987" max="9987" width="5.5703125" customWidth="1"/>
    <col min="9988" max="9988" width="12.7109375" customWidth="1"/>
    <col min="9989" max="9989" width="6" customWidth="1"/>
    <col min="9990" max="9990" width="11" customWidth="1"/>
    <col min="9991" max="9991" width="15.7109375" customWidth="1"/>
    <col min="9992" max="9992" width="16.42578125" customWidth="1"/>
    <col min="9993" max="9993" width="7.5703125" customWidth="1"/>
    <col min="9994" max="9994" width="10.85546875" customWidth="1"/>
    <col min="9995" max="9995" width="15.7109375" customWidth="1"/>
    <col min="10241" max="10241" width="29.7109375" customWidth="1"/>
    <col min="10242" max="10242" width="16.140625" customWidth="1"/>
    <col min="10243" max="10243" width="5.5703125" customWidth="1"/>
    <col min="10244" max="10244" width="12.7109375" customWidth="1"/>
    <col min="10245" max="10245" width="6" customWidth="1"/>
    <col min="10246" max="10246" width="11" customWidth="1"/>
    <col min="10247" max="10247" width="15.7109375" customWidth="1"/>
    <col min="10248" max="10248" width="16.42578125" customWidth="1"/>
    <col min="10249" max="10249" width="7.5703125" customWidth="1"/>
    <col min="10250" max="10250" width="10.85546875" customWidth="1"/>
    <col min="10251" max="10251" width="15.7109375" customWidth="1"/>
    <col min="10497" max="10497" width="29.7109375" customWidth="1"/>
    <col min="10498" max="10498" width="16.140625" customWidth="1"/>
    <col min="10499" max="10499" width="5.5703125" customWidth="1"/>
    <col min="10500" max="10500" width="12.7109375" customWidth="1"/>
    <col min="10501" max="10501" width="6" customWidth="1"/>
    <col min="10502" max="10502" width="11" customWidth="1"/>
    <col min="10503" max="10503" width="15.7109375" customWidth="1"/>
    <col min="10504" max="10504" width="16.42578125" customWidth="1"/>
    <col min="10505" max="10505" width="7.5703125" customWidth="1"/>
    <col min="10506" max="10506" width="10.85546875" customWidth="1"/>
    <col min="10507" max="10507" width="15.7109375" customWidth="1"/>
    <col min="10753" max="10753" width="29.7109375" customWidth="1"/>
    <col min="10754" max="10754" width="16.140625" customWidth="1"/>
    <col min="10755" max="10755" width="5.5703125" customWidth="1"/>
    <col min="10756" max="10756" width="12.7109375" customWidth="1"/>
    <col min="10757" max="10757" width="6" customWidth="1"/>
    <col min="10758" max="10758" width="11" customWidth="1"/>
    <col min="10759" max="10759" width="15.7109375" customWidth="1"/>
    <col min="10760" max="10760" width="16.42578125" customWidth="1"/>
    <col min="10761" max="10761" width="7.5703125" customWidth="1"/>
    <col min="10762" max="10762" width="10.85546875" customWidth="1"/>
    <col min="10763" max="10763" width="15.7109375" customWidth="1"/>
    <col min="11009" max="11009" width="29.7109375" customWidth="1"/>
    <col min="11010" max="11010" width="16.140625" customWidth="1"/>
    <col min="11011" max="11011" width="5.5703125" customWidth="1"/>
    <col min="11012" max="11012" width="12.7109375" customWidth="1"/>
    <col min="11013" max="11013" width="6" customWidth="1"/>
    <col min="11014" max="11014" width="11" customWidth="1"/>
    <col min="11015" max="11015" width="15.7109375" customWidth="1"/>
    <col min="11016" max="11016" width="16.42578125" customWidth="1"/>
    <col min="11017" max="11017" width="7.5703125" customWidth="1"/>
    <col min="11018" max="11018" width="10.85546875" customWidth="1"/>
    <col min="11019" max="11019" width="15.7109375" customWidth="1"/>
    <col min="11265" max="11265" width="29.7109375" customWidth="1"/>
    <col min="11266" max="11266" width="16.140625" customWidth="1"/>
    <col min="11267" max="11267" width="5.5703125" customWidth="1"/>
    <col min="11268" max="11268" width="12.7109375" customWidth="1"/>
    <col min="11269" max="11269" width="6" customWidth="1"/>
    <col min="11270" max="11270" width="11" customWidth="1"/>
    <col min="11271" max="11271" width="15.7109375" customWidth="1"/>
    <col min="11272" max="11272" width="16.42578125" customWidth="1"/>
    <col min="11273" max="11273" width="7.5703125" customWidth="1"/>
    <col min="11274" max="11274" width="10.85546875" customWidth="1"/>
    <col min="11275" max="11275" width="15.7109375" customWidth="1"/>
    <col min="11521" max="11521" width="29.7109375" customWidth="1"/>
    <col min="11522" max="11522" width="16.140625" customWidth="1"/>
    <col min="11523" max="11523" width="5.5703125" customWidth="1"/>
    <col min="11524" max="11524" width="12.7109375" customWidth="1"/>
    <col min="11525" max="11525" width="6" customWidth="1"/>
    <col min="11526" max="11526" width="11" customWidth="1"/>
    <col min="11527" max="11527" width="15.7109375" customWidth="1"/>
    <col min="11528" max="11528" width="16.42578125" customWidth="1"/>
    <col min="11529" max="11529" width="7.5703125" customWidth="1"/>
    <col min="11530" max="11530" width="10.85546875" customWidth="1"/>
    <col min="11531" max="11531" width="15.7109375" customWidth="1"/>
    <col min="11777" max="11777" width="29.7109375" customWidth="1"/>
    <col min="11778" max="11778" width="16.140625" customWidth="1"/>
    <col min="11779" max="11779" width="5.5703125" customWidth="1"/>
    <col min="11780" max="11780" width="12.7109375" customWidth="1"/>
    <col min="11781" max="11781" width="6" customWidth="1"/>
    <col min="11782" max="11782" width="11" customWidth="1"/>
    <col min="11783" max="11783" width="15.7109375" customWidth="1"/>
    <col min="11784" max="11784" width="16.42578125" customWidth="1"/>
    <col min="11785" max="11785" width="7.5703125" customWidth="1"/>
    <col min="11786" max="11786" width="10.85546875" customWidth="1"/>
    <col min="11787" max="11787" width="15.7109375" customWidth="1"/>
    <col min="12033" max="12033" width="29.7109375" customWidth="1"/>
    <col min="12034" max="12034" width="16.140625" customWidth="1"/>
    <col min="12035" max="12035" width="5.5703125" customWidth="1"/>
    <col min="12036" max="12036" width="12.7109375" customWidth="1"/>
    <col min="12037" max="12037" width="6" customWidth="1"/>
    <col min="12038" max="12038" width="11" customWidth="1"/>
    <col min="12039" max="12039" width="15.7109375" customWidth="1"/>
    <col min="12040" max="12040" width="16.42578125" customWidth="1"/>
    <col min="12041" max="12041" width="7.5703125" customWidth="1"/>
    <col min="12042" max="12042" width="10.85546875" customWidth="1"/>
    <col min="12043" max="12043" width="15.7109375" customWidth="1"/>
    <col min="12289" max="12289" width="29.7109375" customWidth="1"/>
    <col min="12290" max="12290" width="16.140625" customWidth="1"/>
    <col min="12291" max="12291" width="5.5703125" customWidth="1"/>
    <col min="12292" max="12292" width="12.7109375" customWidth="1"/>
    <col min="12293" max="12293" width="6" customWidth="1"/>
    <col min="12294" max="12294" width="11" customWidth="1"/>
    <col min="12295" max="12295" width="15.7109375" customWidth="1"/>
    <col min="12296" max="12296" width="16.42578125" customWidth="1"/>
    <col min="12297" max="12297" width="7.5703125" customWidth="1"/>
    <col min="12298" max="12298" width="10.85546875" customWidth="1"/>
    <col min="12299" max="12299" width="15.7109375" customWidth="1"/>
    <col min="12545" max="12545" width="29.7109375" customWidth="1"/>
    <col min="12546" max="12546" width="16.140625" customWidth="1"/>
    <col min="12547" max="12547" width="5.5703125" customWidth="1"/>
    <col min="12548" max="12548" width="12.7109375" customWidth="1"/>
    <col min="12549" max="12549" width="6" customWidth="1"/>
    <col min="12550" max="12550" width="11" customWidth="1"/>
    <col min="12551" max="12551" width="15.7109375" customWidth="1"/>
    <col min="12552" max="12552" width="16.42578125" customWidth="1"/>
    <col min="12553" max="12553" width="7.5703125" customWidth="1"/>
    <col min="12554" max="12554" width="10.85546875" customWidth="1"/>
    <col min="12555" max="12555" width="15.7109375" customWidth="1"/>
    <col min="12801" max="12801" width="29.7109375" customWidth="1"/>
    <col min="12802" max="12802" width="16.140625" customWidth="1"/>
    <col min="12803" max="12803" width="5.5703125" customWidth="1"/>
    <col min="12804" max="12804" width="12.7109375" customWidth="1"/>
    <col min="12805" max="12805" width="6" customWidth="1"/>
    <col min="12806" max="12806" width="11" customWidth="1"/>
    <col min="12807" max="12807" width="15.7109375" customWidth="1"/>
    <col min="12808" max="12808" width="16.42578125" customWidth="1"/>
    <col min="12809" max="12809" width="7.5703125" customWidth="1"/>
    <col min="12810" max="12810" width="10.85546875" customWidth="1"/>
    <col min="12811" max="12811" width="15.7109375" customWidth="1"/>
    <col min="13057" max="13057" width="29.7109375" customWidth="1"/>
    <col min="13058" max="13058" width="16.140625" customWidth="1"/>
    <col min="13059" max="13059" width="5.5703125" customWidth="1"/>
    <col min="13060" max="13060" width="12.7109375" customWidth="1"/>
    <col min="13061" max="13061" width="6" customWidth="1"/>
    <col min="13062" max="13062" width="11" customWidth="1"/>
    <col min="13063" max="13063" width="15.7109375" customWidth="1"/>
    <col min="13064" max="13064" width="16.42578125" customWidth="1"/>
    <col min="13065" max="13065" width="7.5703125" customWidth="1"/>
    <col min="13066" max="13066" width="10.85546875" customWidth="1"/>
    <col min="13067" max="13067" width="15.7109375" customWidth="1"/>
    <col min="13313" max="13313" width="29.7109375" customWidth="1"/>
    <col min="13314" max="13314" width="16.140625" customWidth="1"/>
    <col min="13315" max="13315" width="5.5703125" customWidth="1"/>
    <col min="13316" max="13316" width="12.7109375" customWidth="1"/>
    <col min="13317" max="13317" width="6" customWidth="1"/>
    <col min="13318" max="13318" width="11" customWidth="1"/>
    <col min="13319" max="13319" width="15.7109375" customWidth="1"/>
    <col min="13320" max="13320" width="16.42578125" customWidth="1"/>
    <col min="13321" max="13321" width="7.5703125" customWidth="1"/>
    <col min="13322" max="13322" width="10.85546875" customWidth="1"/>
    <col min="13323" max="13323" width="15.7109375" customWidth="1"/>
    <col min="13569" max="13569" width="29.7109375" customWidth="1"/>
    <col min="13570" max="13570" width="16.140625" customWidth="1"/>
    <col min="13571" max="13571" width="5.5703125" customWidth="1"/>
    <col min="13572" max="13572" width="12.7109375" customWidth="1"/>
    <col min="13573" max="13573" width="6" customWidth="1"/>
    <col min="13574" max="13574" width="11" customWidth="1"/>
    <col min="13575" max="13575" width="15.7109375" customWidth="1"/>
    <col min="13576" max="13576" width="16.42578125" customWidth="1"/>
    <col min="13577" max="13577" width="7.5703125" customWidth="1"/>
    <col min="13578" max="13578" width="10.85546875" customWidth="1"/>
    <col min="13579" max="13579" width="15.7109375" customWidth="1"/>
    <col min="13825" max="13825" width="29.7109375" customWidth="1"/>
    <col min="13826" max="13826" width="16.140625" customWidth="1"/>
    <col min="13827" max="13827" width="5.5703125" customWidth="1"/>
    <col min="13828" max="13828" width="12.7109375" customWidth="1"/>
    <col min="13829" max="13829" width="6" customWidth="1"/>
    <col min="13830" max="13830" width="11" customWidth="1"/>
    <col min="13831" max="13831" width="15.7109375" customWidth="1"/>
    <col min="13832" max="13832" width="16.42578125" customWidth="1"/>
    <col min="13833" max="13833" width="7.5703125" customWidth="1"/>
    <col min="13834" max="13834" width="10.85546875" customWidth="1"/>
    <col min="13835" max="13835" width="15.7109375" customWidth="1"/>
    <col min="14081" max="14081" width="29.7109375" customWidth="1"/>
    <col min="14082" max="14082" width="16.140625" customWidth="1"/>
    <col min="14083" max="14083" width="5.5703125" customWidth="1"/>
    <col min="14084" max="14084" width="12.7109375" customWidth="1"/>
    <col min="14085" max="14085" width="6" customWidth="1"/>
    <col min="14086" max="14086" width="11" customWidth="1"/>
    <col min="14087" max="14087" width="15.7109375" customWidth="1"/>
    <col min="14088" max="14088" width="16.42578125" customWidth="1"/>
    <col min="14089" max="14089" width="7.5703125" customWidth="1"/>
    <col min="14090" max="14090" width="10.85546875" customWidth="1"/>
    <col min="14091" max="14091" width="15.7109375" customWidth="1"/>
    <col min="14337" max="14337" width="29.7109375" customWidth="1"/>
    <col min="14338" max="14338" width="16.140625" customWidth="1"/>
    <col min="14339" max="14339" width="5.5703125" customWidth="1"/>
    <col min="14340" max="14340" width="12.7109375" customWidth="1"/>
    <col min="14341" max="14341" width="6" customWidth="1"/>
    <col min="14342" max="14342" width="11" customWidth="1"/>
    <col min="14343" max="14343" width="15.7109375" customWidth="1"/>
    <col min="14344" max="14344" width="16.42578125" customWidth="1"/>
    <col min="14345" max="14345" width="7.5703125" customWidth="1"/>
    <col min="14346" max="14346" width="10.85546875" customWidth="1"/>
    <col min="14347" max="14347" width="15.7109375" customWidth="1"/>
    <col min="14593" max="14593" width="29.7109375" customWidth="1"/>
    <col min="14594" max="14594" width="16.140625" customWidth="1"/>
    <col min="14595" max="14595" width="5.5703125" customWidth="1"/>
    <col min="14596" max="14596" width="12.7109375" customWidth="1"/>
    <col min="14597" max="14597" width="6" customWidth="1"/>
    <col min="14598" max="14598" width="11" customWidth="1"/>
    <col min="14599" max="14599" width="15.7109375" customWidth="1"/>
    <col min="14600" max="14600" width="16.42578125" customWidth="1"/>
    <col min="14601" max="14601" width="7.5703125" customWidth="1"/>
    <col min="14602" max="14602" width="10.85546875" customWidth="1"/>
    <col min="14603" max="14603" width="15.7109375" customWidth="1"/>
    <col min="14849" max="14849" width="29.7109375" customWidth="1"/>
    <col min="14850" max="14850" width="16.140625" customWidth="1"/>
    <col min="14851" max="14851" width="5.5703125" customWidth="1"/>
    <col min="14852" max="14852" width="12.7109375" customWidth="1"/>
    <col min="14853" max="14853" width="6" customWidth="1"/>
    <col min="14854" max="14854" width="11" customWidth="1"/>
    <col min="14855" max="14855" width="15.7109375" customWidth="1"/>
    <col min="14856" max="14856" width="16.42578125" customWidth="1"/>
    <col min="14857" max="14857" width="7.5703125" customWidth="1"/>
    <col min="14858" max="14858" width="10.85546875" customWidth="1"/>
    <col min="14859" max="14859" width="15.7109375" customWidth="1"/>
    <col min="15105" max="15105" width="29.7109375" customWidth="1"/>
    <col min="15106" max="15106" width="16.140625" customWidth="1"/>
    <col min="15107" max="15107" width="5.5703125" customWidth="1"/>
    <col min="15108" max="15108" width="12.7109375" customWidth="1"/>
    <col min="15109" max="15109" width="6" customWidth="1"/>
    <col min="15110" max="15110" width="11" customWidth="1"/>
    <col min="15111" max="15111" width="15.7109375" customWidth="1"/>
    <col min="15112" max="15112" width="16.42578125" customWidth="1"/>
    <col min="15113" max="15113" width="7.5703125" customWidth="1"/>
    <col min="15114" max="15114" width="10.85546875" customWidth="1"/>
    <col min="15115" max="15115" width="15.7109375" customWidth="1"/>
    <col min="15361" max="15361" width="29.7109375" customWidth="1"/>
    <col min="15362" max="15362" width="16.140625" customWidth="1"/>
    <col min="15363" max="15363" width="5.5703125" customWidth="1"/>
    <col min="15364" max="15364" width="12.7109375" customWidth="1"/>
    <col min="15365" max="15365" width="6" customWidth="1"/>
    <col min="15366" max="15366" width="11" customWidth="1"/>
    <col min="15367" max="15367" width="15.7109375" customWidth="1"/>
    <col min="15368" max="15368" width="16.42578125" customWidth="1"/>
    <col min="15369" max="15369" width="7.5703125" customWidth="1"/>
    <col min="15370" max="15370" width="10.85546875" customWidth="1"/>
    <col min="15371" max="15371" width="15.7109375" customWidth="1"/>
    <col min="15617" max="15617" width="29.7109375" customWidth="1"/>
    <col min="15618" max="15618" width="16.140625" customWidth="1"/>
    <col min="15619" max="15619" width="5.5703125" customWidth="1"/>
    <col min="15620" max="15620" width="12.7109375" customWidth="1"/>
    <col min="15621" max="15621" width="6" customWidth="1"/>
    <col min="15622" max="15622" width="11" customWidth="1"/>
    <col min="15623" max="15623" width="15.7109375" customWidth="1"/>
    <col min="15624" max="15624" width="16.42578125" customWidth="1"/>
    <col min="15625" max="15625" width="7.5703125" customWidth="1"/>
    <col min="15626" max="15626" width="10.85546875" customWidth="1"/>
    <col min="15627" max="15627" width="15.7109375" customWidth="1"/>
    <col min="15873" max="15873" width="29.7109375" customWidth="1"/>
    <col min="15874" max="15874" width="16.140625" customWidth="1"/>
    <col min="15875" max="15875" width="5.5703125" customWidth="1"/>
    <col min="15876" max="15876" width="12.7109375" customWidth="1"/>
    <col min="15877" max="15877" width="6" customWidth="1"/>
    <col min="15878" max="15878" width="11" customWidth="1"/>
    <col min="15879" max="15879" width="15.7109375" customWidth="1"/>
    <col min="15880" max="15880" width="16.42578125" customWidth="1"/>
    <col min="15881" max="15881" width="7.5703125" customWidth="1"/>
    <col min="15882" max="15882" width="10.85546875" customWidth="1"/>
    <col min="15883" max="15883" width="15.7109375" customWidth="1"/>
    <col min="16129" max="16129" width="29.7109375" customWidth="1"/>
    <col min="16130" max="16130" width="16.140625" customWidth="1"/>
    <col min="16131" max="16131" width="5.5703125" customWidth="1"/>
    <col min="16132" max="16132" width="12.7109375" customWidth="1"/>
    <col min="16133" max="16133" width="6" customWidth="1"/>
    <col min="16134" max="16134" width="11" customWidth="1"/>
    <col min="16135" max="16135" width="15.7109375" customWidth="1"/>
    <col min="16136" max="16136" width="16.42578125" customWidth="1"/>
    <col min="16137" max="16137" width="7.5703125" customWidth="1"/>
    <col min="16138" max="16138" width="10.85546875" customWidth="1"/>
    <col min="16139" max="16139" width="15.7109375" customWidth="1"/>
  </cols>
  <sheetData>
    <row r="1" spans="1:13" ht="15.6">
      <c r="A1" s="180" t="s">
        <v>120</v>
      </c>
      <c r="B1" s="180"/>
      <c r="C1" s="180"/>
      <c r="D1" s="180"/>
      <c r="E1" s="180"/>
      <c r="F1" s="180"/>
      <c r="G1" s="180"/>
      <c r="H1" s="180"/>
      <c r="I1" s="180"/>
      <c r="J1" s="180"/>
      <c r="K1" s="180"/>
    </row>
    <row r="3" spans="1:13">
      <c r="A3" t="s">
        <v>121</v>
      </c>
    </row>
    <row r="4" spans="1:13">
      <c r="A4" s="80" t="s">
        <v>122</v>
      </c>
    </row>
    <row r="5" spans="1:13">
      <c r="A5" s="80" t="s">
        <v>123</v>
      </c>
    </row>
    <row r="6" spans="1:13">
      <c r="A6" t="s">
        <v>124</v>
      </c>
    </row>
    <row r="8" spans="1:13" s="181" customFormat="1">
      <c r="A8" s="181" t="s">
        <v>125</v>
      </c>
      <c r="F8" s="182" t="s">
        <v>126</v>
      </c>
      <c r="H8" s="183"/>
      <c r="I8" s="183"/>
      <c r="J8" s="182"/>
    </row>
    <row r="9" spans="1:13" ht="46.9">
      <c r="A9" s="184" t="s">
        <v>127</v>
      </c>
      <c r="B9" s="185" t="s">
        <v>128</v>
      </c>
      <c r="C9" s="380" t="s">
        <v>129</v>
      </c>
      <c r="D9" s="381"/>
      <c r="E9" s="382" t="s">
        <v>130</v>
      </c>
      <c r="F9" s="383"/>
      <c r="G9" s="186" t="s">
        <v>131</v>
      </c>
      <c r="H9" s="187" t="s">
        <v>132</v>
      </c>
      <c r="I9" s="384" t="s">
        <v>133</v>
      </c>
      <c r="J9" s="385"/>
      <c r="K9" s="188" t="s">
        <v>134</v>
      </c>
      <c r="L9" s="189"/>
      <c r="M9" s="189"/>
    </row>
    <row r="10" spans="1:13">
      <c r="A10" s="190" t="s">
        <v>135</v>
      </c>
      <c r="B10" s="191" t="s">
        <v>136</v>
      </c>
      <c r="C10" s="192">
        <v>5</v>
      </c>
      <c r="D10" s="192" t="s">
        <v>137</v>
      </c>
      <c r="E10" s="193">
        <v>45</v>
      </c>
      <c r="F10" s="194" t="s">
        <v>138</v>
      </c>
      <c r="G10" s="195">
        <v>1</v>
      </c>
      <c r="H10" s="196">
        <f>+E10/G10</f>
        <v>45</v>
      </c>
      <c r="I10" s="197">
        <f>IF(C10&gt;0,H10*C10,"calculate and enter ")</f>
        <v>225</v>
      </c>
      <c r="J10" s="347" t="s">
        <v>137</v>
      </c>
      <c r="K10" s="198" t="s">
        <v>139</v>
      </c>
    </row>
    <row r="11" spans="1:13">
      <c r="A11" s="190" t="s">
        <v>140</v>
      </c>
      <c r="B11" s="191" t="s">
        <v>136</v>
      </c>
      <c r="C11" s="192">
        <v>5</v>
      </c>
      <c r="D11" s="192" t="s">
        <v>137</v>
      </c>
      <c r="E11" s="193">
        <v>45</v>
      </c>
      <c r="F11" s="194" t="s">
        <v>138</v>
      </c>
      <c r="G11" s="195">
        <v>3</v>
      </c>
      <c r="H11" s="196">
        <f>+E11/G11</f>
        <v>15</v>
      </c>
      <c r="I11" s="197">
        <f>IF(C11&gt;0,H11*C11,"calculate and enter ")</f>
        <v>75</v>
      </c>
      <c r="J11" s="347" t="s">
        <v>137</v>
      </c>
      <c r="K11" s="198" t="s">
        <v>141</v>
      </c>
    </row>
    <row r="12" spans="1:13">
      <c r="A12" s="190" t="s">
        <v>142</v>
      </c>
      <c r="B12" s="191" t="s">
        <v>136</v>
      </c>
      <c r="C12" s="192">
        <v>1</v>
      </c>
      <c r="D12" s="192" t="s">
        <v>137</v>
      </c>
      <c r="E12" s="193">
        <v>60</v>
      </c>
      <c r="F12" s="194" t="s">
        <v>138</v>
      </c>
      <c r="G12" s="195">
        <v>1</v>
      </c>
      <c r="H12" s="196">
        <f>+E12/G12</f>
        <v>60</v>
      </c>
      <c r="I12" s="197">
        <f>IF(C12&gt;0,H12*C12,"calculate and enter ")</f>
        <v>60</v>
      </c>
      <c r="J12" s="347" t="s">
        <v>137</v>
      </c>
      <c r="K12" s="198" t="s">
        <v>139</v>
      </c>
    </row>
    <row r="13" spans="1:13">
      <c r="A13" s="190" t="s">
        <v>143</v>
      </c>
      <c r="B13" s="199">
        <v>45413</v>
      </c>
      <c r="C13" s="192">
        <v>2</v>
      </c>
      <c r="D13" s="192" t="s">
        <v>144</v>
      </c>
      <c r="E13" s="193">
        <v>45</v>
      </c>
      <c r="F13" s="194" t="s">
        <v>138</v>
      </c>
      <c r="G13" s="195">
        <v>2</v>
      </c>
      <c r="H13" s="196">
        <f>+E13/G13</f>
        <v>22.5</v>
      </c>
      <c r="I13" s="200">
        <f>ROUND(22.5*8/35,1)</f>
        <v>5.0999999999999996</v>
      </c>
      <c r="J13" s="347" t="s">
        <v>137</v>
      </c>
      <c r="K13" s="198" t="s">
        <v>145</v>
      </c>
    </row>
    <row r="14" spans="1:13">
      <c r="A14" s="190" t="s">
        <v>146</v>
      </c>
      <c r="B14" s="199">
        <v>45413</v>
      </c>
      <c r="C14" s="192">
        <v>5</v>
      </c>
      <c r="D14" s="192" t="s">
        <v>137</v>
      </c>
      <c r="E14" s="193">
        <v>10</v>
      </c>
      <c r="F14" s="194" t="s">
        <v>138</v>
      </c>
      <c r="G14" s="195">
        <v>1</v>
      </c>
      <c r="H14" s="196">
        <f>+E14/G14</f>
        <v>10</v>
      </c>
      <c r="I14" s="197">
        <f>IF(C14&gt;0,H14*C14,"calculate and enter ")</f>
        <v>50</v>
      </c>
      <c r="J14" s="347" t="s">
        <v>137</v>
      </c>
      <c r="K14" s="198" t="s">
        <v>145</v>
      </c>
    </row>
    <row r="16" spans="1:13" s="181" customFormat="1">
      <c r="A16" s="181" t="s">
        <v>147</v>
      </c>
    </row>
    <row r="17" spans="1:11">
      <c r="A17" s="386" t="s">
        <v>148</v>
      </c>
      <c r="B17" s="201" t="s">
        <v>149</v>
      </c>
      <c r="C17" s="389" t="s">
        <v>149</v>
      </c>
      <c r="D17" s="390"/>
      <c r="E17" s="389" t="s">
        <v>149</v>
      </c>
      <c r="F17" s="442"/>
      <c r="G17" s="202" t="s">
        <v>149</v>
      </c>
      <c r="H17" s="202" t="s">
        <v>149</v>
      </c>
      <c r="I17" s="389" t="s">
        <v>149</v>
      </c>
      <c r="J17" s="442"/>
      <c r="K17" s="202" t="s">
        <v>149</v>
      </c>
    </row>
    <row r="18" spans="1:11">
      <c r="A18" s="387"/>
      <c r="B18" s="203" t="s">
        <v>150</v>
      </c>
      <c r="C18" s="391" t="s">
        <v>151</v>
      </c>
      <c r="D18" s="392"/>
      <c r="E18" s="391" t="s">
        <v>152</v>
      </c>
      <c r="F18" s="393"/>
      <c r="G18" s="204"/>
      <c r="H18" s="204"/>
      <c r="I18" s="391"/>
      <c r="J18" s="393"/>
      <c r="K18" s="204"/>
    </row>
    <row r="19" spans="1:11">
      <c r="A19" s="387"/>
      <c r="B19" s="202" t="s">
        <v>153</v>
      </c>
      <c r="C19" s="389" t="s">
        <v>153</v>
      </c>
      <c r="D19" s="390"/>
      <c r="E19" s="389" t="s">
        <v>153</v>
      </c>
      <c r="F19" s="442"/>
      <c r="G19" s="202" t="s">
        <v>153</v>
      </c>
      <c r="H19" s="202" t="s">
        <v>153</v>
      </c>
      <c r="I19" s="389" t="s">
        <v>153</v>
      </c>
      <c r="J19" s="442"/>
      <c r="K19" s="202" t="s">
        <v>153</v>
      </c>
    </row>
    <row r="20" spans="1:11">
      <c r="A20" s="388"/>
      <c r="B20" s="204" t="s">
        <v>139</v>
      </c>
      <c r="C20" s="391" t="s">
        <v>141</v>
      </c>
      <c r="D20" s="392"/>
      <c r="E20" s="391" t="s">
        <v>145</v>
      </c>
      <c r="F20" s="443"/>
      <c r="G20" s="204"/>
      <c r="H20" s="204"/>
      <c r="I20" s="391"/>
      <c r="J20" s="443"/>
      <c r="K20" s="204"/>
    </row>
    <row r="21" spans="1:11">
      <c r="A21" s="205" t="s">
        <v>154</v>
      </c>
      <c r="B21" s="206">
        <v>42500</v>
      </c>
      <c r="C21" s="394">
        <v>16500</v>
      </c>
      <c r="D21" s="395"/>
      <c r="E21" s="394">
        <v>36000</v>
      </c>
      <c r="F21" s="396"/>
      <c r="G21" s="206"/>
      <c r="H21" s="206"/>
      <c r="I21" s="394"/>
      <c r="J21" s="396"/>
      <c r="K21" s="206"/>
    </row>
    <row r="22" spans="1:11">
      <c r="A22" s="205" t="s">
        <v>155</v>
      </c>
      <c r="B22" s="206">
        <v>15605</v>
      </c>
      <c r="C22" s="394">
        <v>14605</v>
      </c>
      <c r="D22" s="395"/>
      <c r="E22" s="397">
        <v>7620</v>
      </c>
      <c r="F22" s="398"/>
      <c r="G22" s="206"/>
      <c r="H22" s="206"/>
      <c r="I22" s="397"/>
      <c r="J22" s="398"/>
      <c r="K22" s="206"/>
    </row>
    <row r="23" spans="1:11">
      <c r="A23" s="205" t="s">
        <v>156</v>
      </c>
      <c r="B23" s="206">
        <v>300</v>
      </c>
      <c r="C23" s="394">
        <v>250</v>
      </c>
      <c r="D23" s="396"/>
      <c r="E23" s="394">
        <v>1200</v>
      </c>
      <c r="F23" s="395"/>
      <c r="G23" s="206"/>
      <c r="H23" s="206"/>
      <c r="I23" s="394"/>
      <c r="J23" s="395"/>
      <c r="K23" s="206"/>
    </row>
    <row r="24" spans="1:11">
      <c r="A24" s="207" t="s">
        <v>157</v>
      </c>
      <c r="B24" s="208">
        <f>SUM(B21:B23)</f>
        <v>58405</v>
      </c>
      <c r="C24" s="444">
        <f>SUM(C21:D23)</f>
        <v>31355</v>
      </c>
      <c r="D24" s="445"/>
      <c r="E24" s="444">
        <f>SUM(E21:F23)</f>
        <v>44820</v>
      </c>
      <c r="F24" s="445"/>
      <c r="G24" s="208"/>
      <c r="H24" s="208"/>
      <c r="I24" s="444"/>
      <c r="J24" s="446"/>
      <c r="K24" s="208"/>
    </row>
    <row r="25" spans="1:11">
      <c r="A25" s="205" t="s">
        <v>158</v>
      </c>
      <c r="B25" s="205">
        <v>175</v>
      </c>
      <c r="C25" s="447">
        <v>175</v>
      </c>
      <c r="D25" s="448"/>
      <c r="E25" s="447">
        <v>175</v>
      </c>
      <c r="F25" s="448"/>
      <c r="G25" s="190"/>
      <c r="H25" s="190"/>
      <c r="I25" s="447"/>
      <c r="J25" s="448"/>
      <c r="K25" s="190"/>
    </row>
    <row r="26" spans="1:11">
      <c r="A26" s="207" t="s">
        <v>159</v>
      </c>
      <c r="B26" s="208">
        <f>+B24/B25</f>
        <v>333.74285714285713</v>
      </c>
      <c r="C26" s="444">
        <f>+C24/C25</f>
        <v>179.17142857142858</v>
      </c>
      <c r="D26" s="445"/>
      <c r="E26" s="444">
        <f>+E24/E25</f>
        <v>256.1142857142857</v>
      </c>
      <c r="F26" s="446"/>
      <c r="G26" s="208"/>
      <c r="H26" s="208"/>
      <c r="I26" s="444"/>
      <c r="J26" s="445"/>
      <c r="K26" s="208"/>
    </row>
    <row r="27" spans="1:11" ht="27">
      <c r="A27" s="209" t="s">
        <v>160</v>
      </c>
      <c r="B27" s="210">
        <v>6</v>
      </c>
      <c r="C27" s="399">
        <v>5.75</v>
      </c>
      <c r="D27" s="400"/>
      <c r="E27" s="399">
        <v>6.5</v>
      </c>
      <c r="F27" s="400"/>
      <c r="G27" s="211"/>
      <c r="H27" s="211"/>
      <c r="I27" s="401"/>
      <c r="J27" s="402"/>
      <c r="K27" s="211"/>
    </row>
    <row r="28" spans="1:11">
      <c r="A28" s="207" t="s">
        <v>161</v>
      </c>
      <c r="B28" s="207">
        <f>ROUND(+B26/B27,2)</f>
        <v>55.62</v>
      </c>
      <c r="C28" s="444">
        <f>ROUND(C26/C27,2)</f>
        <v>31.16</v>
      </c>
      <c r="D28" s="445"/>
      <c r="E28" s="444">
        <f>ROUND(E26/E27,2)</f>
        <v>39.4</v>
      </c>
      <c r="F28" s="445"/>
      <c r="G28" s="207"/>
      <c r="H28" s="207"/>
      <c r="I28" s="444"/>
      <c r="J28" s="445"/>
      <c r="K28" s="207"/>
    </row>
    <row r="29" spans="1:11">
      <c r="A29" s="212"/>
      <c r="B29" s="212"/>
    </row>
    <row r="30" spans="1:11" s="181" customFormat="1">
      <c r="A30" s="181" t="s">
        <v>162</v>
      </c>
    </row>
    <row r="31" spans="1:11" ht="57.6">
      <c r="A31" s="190" t="s">
        <v>163</v>
      </c>
      <c r="B31" s="213" t="s">
        <v>164</v>
      </c>
      <c r="C31" s="403" t="s">
        <v>165</v>
      </c>
      <c r="D31" s="404"/>
      <c r="E31" s="383"/>
      <c r="F31" s="213" t="s">
        <v>166</v>
      </c>
      <c r="G31" s="214" t="s">
        <v>167</v>
      </c>
      <c r="H31" s="346" t="s">
        <v>168</v>
      </c>
      <c r="I31" s="405" t="s">
        <v>169</v>
      </c>
      <c r="J31" s="383"/>
    </row>
    <row r="32" spans="1:11">
      <c r="A32" s="190" t="str">
        <f>+B20</f>
        <v>Jane Smith</v>
      </c>
      <c r="B32" s="215">
        <f>+B28</f>
        <v>55.62</v>
      </c>
      <c r="C32" s="406" t="s">
        <v>170</v>
      </c>
      <c r="D32" s="407"/>
      <c r="E32" s="408"/>
      <c r="F32" s="192">
        <v>35</v>
      </c>
      <c r="G32" s="216">
        <f>I10+I12</f>
        <v>285</v>
      </c>
      <c r="H32" s="217">
        <f>+F32*G32/60</f>
        <v>166.25</v>
      </c>
      <c r="I32" s="449">
        <f>+H32*B32</f>
        <v>9246.8249999999989</v>
      </c>
      <c r="J32" s="450"/>
    </row>
    <row r="33" spans="1:10">
      <c r="A33" s="190" t="str">
        <f>+C20</f>
        <v>Betty Brown</v>
      </c>
      <c r="B33" s="215">
        <f>+C28</f>
        <v>31.16</v>
      </c>
      <c r="C33" s="406" t="s">
        <v>170</v>
      </c>
      <c r="D33" s="407"/>
      <c r="E33" s="408"/>
      <c r="F33" s="192" t="s">
        <v>171</v>
      </c>
      <c r="G33" s="216">
        <f>+I11</f>
        <v>75</v>
      </c>
      <c r="H33" s="217">
        <f>+F33*G33/60</f>
        <v>43.75</v>
      </c>
      <c r="I33" s="449">
        <f>+H33*B33</f>
        <v>1363.25</v>
      </c>
      <c r="J33" s="450"/>
    </row>
    <row r="34" spans="1:10">
      <c r="A34" s="190" t="str">
        <f>+E20</f>
        <v>Keil Kone</v>
      </c>
      <c r="B34" s="215">
        <f>+E28</f>
        <v>39.4</v>
      </c>
      <c r="C34" s="406" t="s">
        <v>172</v>
      </c>
      <c r="D34" s="407"/>
      <c r="E34" s="408"/>
      <c r="F34" s="192" t="s">
        <v>173</v>
      </c>
      <c r="G34" s="216">
        <f>+I13+I14</f>
        <v>55.1</v>
      </c>
      <c r="H34" s="217">
        <f>+F34*G34/60</f>
        <v>5.5100000000000007</v>
      </c>
      <c r="I34" s="449">
        <f>+H34*B34</f>
        <v>217.09400000000002</v>
      </c>
      <c r="J34" s="450"/>
    </row>
    <row r="35" spans="1:10">
      <c r="A35" s="190"/>
      <c r="B35" s="215"/>
      <c r="C35" s="409"/>
      <c r="D35" s="407"/>
      <c r="E35" s="408"/>
      <c r="F35" s="192"/>
      <c r="G35" s="216"/>
      <c r="H35" s="217"/>
      <c r="I35" s="449"/>
      <c r="J35" s="450"/>
    </row>
    <row r="36" spans="1:10">
      <c r="A36" s="190"/>
      <c r="B36" s="215"/>
      <c r="C36" s="409"/>
      <c r="D36" s="407"/>
      <c r="E36" s="408"/>
      <c r="F36" s="192"/>
      <c r="G36" s="216"/>
      <c r="H36" s="217"/>
      <c r="I36" s="449"/>
      <c r="J36" s="450"/>
    </row>
    <row r="37" spans="1:10">
      <c r="A37" s="190"/>
      <c r="B37" s="215"/>
      <c r="C37" s="409"/>
      <c r="D37" s="407"/>
      <c r="E37" s="408"/>
      <c r="F37" s="192"/>
      <c r="G37" s="216"/>
      <c r="H37" s="217"/>
      <c r="I37" s="449"/>
      <c r="J37" s="450"/>
    </row>
    <row r="38" spans="1:10">
      <c r="A38" s="190"/>
      <c r="B38" s="215"/>
      <c r="C38" s="409"/>
      <c r="D38" s="407"/>
      <c r="E38" s="408"/>
      <c r="F38" s="192"/>
      <c r="G38" s="216"/>
      <c r="H38" s="217"/>
      <c r="I38" s="449"/>
      <c r="J38" s="450"/>
    </row>
    <row r="39" spans="1:10">
      <c r="F39" t="s">
        <v>174</v>
      </c>
      <c r="I39" s="449">
        <f>SUM(I32:J38)</f>
        <v>10827.168999999998</v>
      </c>
      <c r="J39" s="448"/>
    </row>
  </sheetData>
  <mergeCells count="57">
    <mergeCell ref="C37:E37"/>
    <mergeCell ref="I37:J37"/>
    <mergeCell ref="C38:E38"/>
    <mergeCell ref="I38:J38"/>
    <mergeCell ref="I39:J39"/>
    <mergeCell ref="C34:E34"/>
    <mergeCell ref="I34:J34"/>
    <mergeCell ref="C35:E35"/>
    <mergeCell ref="I35:J35"/>
    <mergeCell ref="C36:E36"/>
    <mergeCell ref="I36:J36"/>
    <mergeCell ref="C31:E31"/>
    <mergeCell ref="I31:J31"/>
    <mergeCell ref="C32:E32"/>
    <mergeCell ref="I32:J32"/>
    <mergeCell ref="C33:E33"/>
    <mergeCell ref="I33:J33"/>
    <mergeCell ref="C27:D27"/>
    <mergeCell ref="E27:F27"/>
    <mergeCell ref="I27:J27"/>
    <mergeCell ref="C28:D28"/>
    <mergeCell ref="E28:F28"/>
    <mergeCell ref="I28:J28"/>
    <mergeCell ref="C25:D25"/>
    <mergeCell ref="E25:F25"/>
    <mergeCell ref="I25:J25"/>
    <mergeCell ref="C26:D26"/>
    <mergeCell ref="E26:F26"/>
    <mergeCell ref="I26:J26"/>
    <mergeCell ref="C23:D23"/>
    <mergeCell ref="E23:F23"/>
    <mergeCell ref="I23:J23"/>
    <mergeCell ref="C24:D24"/>
    <mergeCell ref="E24:F24"/>
    <mergeCell ref="I24:J24"/>
    <mergeCell ref="C21:D21"/>
    <mergeCell ref="E21:F21"/>
    <mergeCell ref="I21:J21"/>
    <mergeCell ref="C22:D22"/>
    <mergeCell ref="E22:F22"/>
    <mergeCell ref="I22:J22"/>
    <mergeCell ref="C9:D9"/>
    <mergeCell ref="E9:F9"/>
    <mergeCell ref="I9:J9"/>
    <mergeCell ref="A17:A20"/>
    <mergeCell ref="C17:D17"/>
    <mergeCell ref="E17:F17"/>
    <mergeCell ref="I17:J17"/>
    <mergeCell ref="C18:D18"/>
    <mergeCell ref="E18:F18"/>
    <mergeCell ref="I18:J18"/>
    <mergeCell ref="C19:D19"/>
    <mergeCell ref="E19:F19"/>
    <mergeCell ref="I19:J19"/>
    <mergeCell ref="C20:D20"/>
    <mergeCell ref="E20:F20"/>
    <mergeCell ref="I20:J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64DB0-43D7-4419-9341-88DCE1E05100}">
  <dimension ref="A1:T39"/>
  <sheetViews>
    <sheetView workbookViewId="0">
      <selection activeCell="A14" sqref="A14"/>
    </sheetView>
  </sheetViews>
  <sheetFormatPr defaultRowHeight="14.45"/>
  <cols>
    <col min="1" max="1" width="29.7109375" customWidth="1"/>
    <col min="2" max="2" width="16.140625" customWidth="1"/>
    <col min="3" max="3" width="5.5703125" customWidth="1"/>
    <col min="4" max="4" width="12.7109375" customWidth="1"/>
    <col min="5" max="5" width="6" customWidth="1"/>
    <col min="6" max="6" width="14.7109375" customWidth="1"/>
    <col min="7" max="7" width="15.7109375" customWidth="1"/>
    <col min="8" max="8" width="16.42578125" customWidth="1"/>
    <col min="9" max="9" width="7.5703125" customWidth="1"/>
    <col min="10" max="10" width="10.85546875" customWidth="1"/>
    <col min="11" max="11" width="15.7109375" customWidth="1"/>
    <col min="257" max="257" width="29.7109375" customWidth="1"/>
    <col min="258" max="258" width="16.140625" customWidth="1"/>
    <col min="259" max="259" width="5.5703125" customWidth="1"/>
    <col min="260" max="260" width="12.7109375" customWidth="1"/>
    <col min="261" max="261" width="6" customWidth="1"/>
    <col min="262" max="262" width="11" customWidth="1"/>
    <col min="263" max="263" width="15.7109375" customWidth="1"/>
    <col min="264" max="264" width="16.42578125" customWidth="1"/>
    <col min="265" max="265" width="7.5703125" customWidth="1"/>
    <col min="266" max="266" width="10.85546875" customWidth="1"/>
    <col min="267" max="267" width="15.7109375" customWidth="1"/>
    <col min="513" max="513" width="29.7109375" customWidth="1"/>
    <col min="514" max="514" width="16.140625" customWidth="1"/>
    <col min="515" max="515" width="5.5703125" customWidth="1"/>
    <col min="516" max="516" width="12.7109375" customWidth="1"/>
    <col min="517" max="517" width="6" customWidth="1"/>
    <col min="518" max="518" width="11" customWidth="1"/>
    <col min="519" max="519" width="15.7109375" customWidth="1"/>
    <col min="520" max="520" width="16.42578125" customWidth="1"/>
    <col min="521" max="521" width="7.5703125" customWidth="1"/>
    <col min="522" max="522" width="10.85546875" customWidth="1"/>
    <col min="523" max="523" width="15.7109375" customWidth="1"/>
    <col min="769" max="769" width="29.7109375" customWidth="1"/>
    <col min="770" max="770" width="16.140625" customWidth="1"/>
    <col min="771" max="771" width="5.5703125" customWidth="1"/>
    <col min="772" max="772" width="12.7109375" customWidth="1"/>
    <col min="773" max="773" width="6" customWidth="1"/>
    <col min="774" max="774" width="11" customWidth="1"/>
    <col min="775" max="775" width="15.7109375" customWidth="1"/>
    <col min="776" max="776" width="16.42578125" customWidth="1"/>
    <col min="777" max="777" width="7.5703125" customWidth="1"/>
    <col min="778" max="778" width="10.85546875" customWidth="1"/>
    <col min="779" max="779" width="15.7109375" customWidth="1"/>
    <col min="1025" max="1025" width="29.7109375" customWidth="1"/>
    <col min="1026" max="1026" width="16.140625" customWidth="1"/>
    <col min="1027" max="1027" width="5.5703125" customWidth="1"/>
    <col min="1028" max="1028" width="12.7109375" customWidth="1"/>
    <col min="1029" max="1029" width="6" customWidth="1"/>
    <col min="1030" max="1030" width="11" customWidth="1"/>
    <col min="1031" max="1031" width="15.7109375" customWidth="1"/>
    <col min="1032" max="1032" width="16.42578125" customWidth="1"/>
    <col min="1033" max="1033" width="7.5703125" customWidth="1"/>
    <col min="1034" max="1034" width="10.85546875" customWidth="1"/>
    <col min="1035" max="1035" width="15.7109375" customWidth="1"/>
    <col min="1281" max="1281" width="29.7109375" customWidth="1"/>
    <col min="1282" max="1282" width="16.140625" customWidth="1"/>
    <col min="1283" max="1283" width="5.5703125" customWidth="1"/>
    <col min="1284" max="1284" width="12.7109375" customWidth="1"/>
    <col min="1285" max="1285" width="6" customWidth="1"/>
    <col min="1286" max="1286" width="11" customWidth="1"/>
    <col min="1287" max="1287" width="15.7109375" customWidth="1"/>
    <col min="1288" max="1288" width="16.42578125" customWidth="1"/>
    <col min="1289" max="1289" width="7.5703125" customWidth="1"/>
    <col min="1290" max="1290" width="10.85546875" customWidth="1"/>
    <col min="1291" max="1291" width="15.7109375" customWidth="1"/>
    <col min="1537" max="1537" width="29.7109375" customWidth="1"/>
    <col min="1538" max="1538" width="16.140625" customWidth="1"/>
    <col min="1539" max="1539" width="5.5703125" customWidth="1"/>
    <col min="1540" max="1540" width="12.7109375" customWidth="1"/>
    <col min="1541" max="1541" width="6" customWidth="1"/>
    <col min="1542" max="1542" width="11" customWidth="1"/>
    <col min="1543" max="1543" width="15.7109375" customWidth="1"/>
    <col min="1544" max="1544" width="16.42578125" customWidth="1"/>
    <col min="1545" max="1545" width="7.5703125" customWidth="1"/>
    <col min="1546" max="1546" width="10.85546875" customWidth="1"/>
    <col min="1547" max="1547" width="15.7109375" customWidth="1"/>
    <col min="1793" max="1793" width="29.7109375" customWidth="1"/>
    <col min="1794" max="1794" width="16.140625" customWidth="1"/>
    <col min="1795" max="1795" width="5.5703125" customWidth="1"/>
    <col min="1796" max="1796" width="12.7109375" customWidth="1"/>
    <col min="1797" max="1797" width="6" customWidth="1"/>
    <col min="1798" max="1798" width="11" customWidth="1"/>
    <col min="1799" max="1799" width="15.7109375" customWidth="1"/>
    <col min="1800" max="1800" width="16.42578125" customWidth="1"/>
    <col min="1801" max="1801" width="7.5703125" customWidth="1"/>
    <col min="1802" max="1802" width="10.85546875" customWidth="1"/>
    <col min="1803" max="1803" width="15.7109375" customWidth="1"/>
    <col min="2049" max="2049" width="29.7109375" customWidth="1"/>
    <col min="2050" max="2050" width="16.140625" customWidth="1"/>
    <col min="2051" max="2051" width="5.5703125" customWidth="1"/>
    <col min="2052" max="2052" width="12.7109375" customWidth="1"/>
    <col min="2053" max="2053" width="6" customWidth="1"/>
    <col min="2054" max="2054" width="11" customWidth="1"/>
    <col min="2055" max="2055" width="15.7109375" customWidth="1"/>
    <col min="2056" max="2056" width="16.42578125" customWidth="1"/>
    <col min="2057" max="2057" width="7.5703125" customWidth="1"/>
    <col min="2058" max="2058" width="10.85546875" customWidth="1"/>
    <col min="2059" max="2059" width="15.7109375" customWidth="1"/>
    <col min="2305" max="2305" width="29.7109375" customWidth="1"/>
    <col min="2306" max="2306" width="16.140625" customWidth="1"/>
    <col min="2307" max="2307" width="5.5703125" customWidth="1"/>
    <col min="2308" max="2308" width="12.7109375" customWidth="1"/>
    <col min="2309" max="2309" width="6" customWidth="1"/>
    <col min="2310" max="2310" width="11" customWidth="1"/>
    <col min="2311" max="2311" width="15.7109375" customWidth="1"/>
    <col min="2312" max="2312" width="16.42578125" customWidth="1"/>
    <col min="2313" max="2313" width="7.5703125" customWidth="1"/>
    <col min="2314" max="2314" width="10.85546875" customWidth="1"/>
    <col min="2315" max="2315" width="15.7109375" customWidth="1"/>
    <col min="2561" max="2561" width="29.7109375" customWidth="1"/>
    <col min="2562" max="2562" width="16.140625" customWidth="1"/>
    <col min="2563" max="2563" width="5.5703125" customWidth="1"/>
    <col min="2564" max="2564" width="12.7109375" customWidth="1"/>
    <col min="2565" max="2565" width="6" customWidth="1"/>
    <col min="2566" max="2566" width="11" customWidth="1"/>
    <col min="2567" max="2567" width="15.7109375" customWidth="1"/>
    <col min="2568" max="2568" width="16.42578125" customWidth="1"/>
    <col min="2569" max="2569" width="7.5703125" customWidth="1"/>
    <col min="2570" max="2570" width="10.85546875" customWidth="1"/>
    <col min="2571" max="2571" width="15.7109375" customWidth="1"/>
    <col min="2817" max="2817" width="29.7109375" customWidth="1"/>
    <col min="2818" max="2818" width="16.140625" customWidth="1"/>
    <col min="2819" max="2819" width="5.5703125" customWidth="1"/>
    <col min="2820" max="2820" width="12.7109375" customWidth="1"/>
    <col min="2821" max="2821" width="6" customWidth="1"/>
    <col min="2822" max="2822" width="11" customWidth="1"/>
    <col min="2823" max="2823" width="15.7109375" customWidth="1"/>
    <col min="2824" max="2824" width="16.42578125" customWidth="1"/>
    <col min="2825" max="2825" width="7.5703125" customWidth="1"/>
    <col min="2826" max="2826" width="10.85546875" customWidth="1"/>
    <col min="2827" max="2827" width="15.7109375" customWidth="1"/>
    <col min="3073" max="3073" width="29.7109375" customWidth="1"/>
    <col min="3074" max="3074" width="16.140625" customWidth="1"/>
    <col min="3075" max="3075" width="5.5703125" customWidth="1"/>
    <col min="3076" max="3076" width="12.7109375" customWidth="1"/>
    <col min="3077" max="3077" width="6" customWidth="1"/>
    <col min="3078" max="3078" width="11" customWidth="1"/>
    <col min="3079" max="3079" width="15.7109375" customWidth="1"/>
    <col min="3080" max="3080" width="16.42578125" customWidth="1"/>
    <col min="3081" max="3081" width="7.5703125" customWidth="1"/>
    <col min="3082" max="3082" width="10.85546875" customWidth="1"/>
    <col min="3083" max="3083" width="15.7109375" customWidth="1"/>
    <col min="3329" max="3329" width="29.7109375" customWidth="1"/>
    <col min="3330" max="3330" width="16.140625" customWidth="1"/>
    <col min="3331" max="3331" width="5.5703125" customWidth="1"/>
    <col min="3332" max="3332" width="12.7109375" customWidth="1"/>
    <col min="3333" max="3333" width="6" customWidth="1"/>
    <col min="3334" max="3334" width="11" customWidth="1"/>
    <col min="3335" max="3335" width="15.7109375" customWidth="1"/>
    <col min="3336" max="3336" width="16.42578125" customWidth="1"/>
    <col min="3337" max="3337" width="7.5703125" customWidth="1"/>
    <col min="3338" max="3338" width="10.85546875" customWidth="1"/>
    <col min="3339" max="3339" width="15.7109375" customWidth="1"/>
    <col min="3585" max="3585" width="29.7109375" customWidth="1"/>
    <col min="3586" max="3586" width="16.140625" customWidth="1"/>
    <col min="3587" max="3587" width="5.5703125" customWidth="1"/>
    <col min="3588" max="3588" width="12.7109375" customWidth="1"/>
    <col min="3589" max="3589" width="6" customWidth="1"/>
    <col min="3590" max="3590" width="11" customWidth="1"/>
    <col min="3591" max="3591" width="15.7109375" customWidth="1"/>
    <col min="3592" max="3592" width="16.42578125" customWidth="1"/>
    <col min="3593" max="3593" width="7.5703125" customWidth="1"/>
    <col min="3594" max="3594" width="10.85546875" customWidth="1"/>
    <col min="3595" max="3595" width="15.7109375" customWidth="1"/>
    <col min="3841" max="3841" width="29.7109375" customWidth="1"/>
    <col min="3842" max="3842" width="16.140625" customWidth="1"/>
    <col min="3843" max="3843" width="5.5703125" customWidth="1"/>
    <col min="3844" max="3844" width="12.7109375" customWidth="1"/>
    <col min="3845" max="3845" width="6" customWidth="1"/>
    <col min="3846" max="3846" width="11" customWidth="1"/>
    <col min="3847" max="3847" width="15.7109375" customWidth="1"/>
    <col min="3848" max="3848" width="16.42578125" customWidth="1"/>
    <col min="3849" max="3849" width="7.5703125" customWidth="1"/>
    <col min="3850" max="3850" width="10.85546875" customWidth="1"/>
    <col min="3851" max="3851" width="15.7109375" customWidth="1"/>
    <col min="4097" max="4097" width="29.7109375" customWidth="1"/>
    <col min="4098" max="4098" width="16.140625" customWidth="1"/>
    <col min="4099" max="4099" width="5.5703125" customWidth="1"/>
    <col min="4100" max="4100" width="12.7109375" customWidth="1"/>
    <col min="4101" max="4101" width="6" customWidth="1"/>
    <col min="4102" max="4102" width="11" customWidth="1"/>
    <col min="4103" max="4103" width="15.7109375" customWidth="1"/>
    <col min="4104" max="4104" width="16.42578125" customWidth="1"/>
    <col min="4105" max="4105" width="7.5703125" customWidth="1"/>
    <col min="4106" max="4106" width="10.85546875" customWidth="1"/>
    <col min="4107" max="4107" width="15.7109375" customWidth="1"/>
    <col min="4353" max="4353" width="29.7109375" customWidth="1"/>
    <col min="4354" max="4354" width="16.140625" customWidth="1"/>
    <col min="4355" max="4355" width="5.5703125" customWidth="1"/>
    <col min="4356" max="4356" width="12.7109375" customWidth="1"/>
    <col min="4357" max="4357" width="6" customWidth="1"/>
    <col min="4358" max="4358" width="11" customWidth="1"/>
    <col min="4359" max="4359" width="15.7109375" customWidth="1"/>
    <col min="4360" max="4360" width="16.42578125" customWidth="1"/>
    <col min="4361" max="4361" width="7.5703125" customWidth="1"/>
    <col min="4362" max="4362" width="10.85546875" customWidth="1"/>
    <col min="4363" max="4363" width="15.7109375" customWidth="1"/>
    <col min="4609" max="4609" width="29.7109375" customWidth="1"/>
    <col min="4610" max="4610" width="16.140625" customWidth="1"/>
    <col min="4611" max="4611" width="5.5703125" customWidth="1"/>
    <col min="4612" max="4612" width="12.7109375" customWidth="1"/>
    <col min="4613" max="4613" width="6" customWidth="1"/>
    <col min="4614" max="4614" width="11" customWidth="1"/>
    <col min="4615" max="4615" width="15.7109375" customWidth="1"/>
    <col min="4616" max="4616" width="16.42578125" customWidth="1"/>
    <col min="4617" max="4617" width="7.5703125" customWidth="1"/>
    <col min="4618" max="4618" width="10.85546875" customWidth="1"/>
    <col min="4619" max="4619" width="15.7109375" customWidth="1"/>
    <col min="4865" max="4865" width="29.7109375" customWidth="1"/>
    <col min="4866" max="4866" width="16.140625" customWidth="1"/>
    <col min="4867" max="4867" width="5.5703125" customWidth="1"/>
    <col min="4868" max="4868" width="12.7109375" customWidth="1"/>
    <col min="4869" max="4869" width="6" customWidth="1"/>
    <col min="4870" max="4870" width="11" customWidth="1"/>
    <col min="4871" max="4871" width="15.7109375" customWidth="1"/>
    <col min="4872" max="4872" width="16.42578125" customWidth="1"/>
    <col min="4873" max="4873" width="7.5703125" customWidth="1"/>
    <col min="4874" max="4874" width="10.85546875" customWidth="1"/>
    <col min="4875" max="4875" width="15.7109375" customWidth="1"/>
    <col min="5121" max="5121" width="29.7109375" customWidth="1"/>
    <col min="5122" max="5122" width="16.140625" customWidth="1"/>
    <col min="5123" max="5123" width="5.5703125" customWidth="1"/>
    <col min="5124" max="5124" width="12.7109375" customWidth="1"/>
    <col min="5125" max="5125" width="6" customWidth="1"/>
    <col min="5126" max="5126" width="11" customWidth="1"/>
    <col min="5127" max="5127" width="15.7109375" customWidth="1"/>
    <col min="5128" max="5128" width="16.42578125" customWidth="1"/>
    <col min="5129" max="5129" width="7.5703125" customWidth="1"/>
    <col min="5130" max="5130" width="10.85546875" customWidth="1"/>
    <col min="5131" max="5131" width="15.7109375" customWidth="1"/>
    <col min="5377" max="5377" width="29.7109375" customWidth="1"/>
    <col min="5378" max="5378" width="16.140625" customWidth="1"/>
    <col min="5379" max="5379" width="5.5703125" customWidth="1"/>
    <col min="5380" max="5380" width="12.7109375" customWidth="1"/>
    <col min="5381" max="5381" width="6" customWidth="1"/>
    <col min="5382" max="5382" width="11" customWidth="1"/>
    <col min="5383" max="5383" width="15.7109375" customWidth="1"/>
    <col min="5384" max="5384" width="16.42578125" customWidth="1"/>
    <col min="5385" max="5385" width="7.5703125" customWidth="1"/>
    <col min="5386" max="5386" width="10.85546875" customWidth="1"/>
    <col min="5387" max="5387" width="15.7109375" customWidth="1"/>
    <col min="5633" max="5633" width="29.7109375" customWidth="1"/>
    <col min="5634" max="5634" width="16.140625" customWidth="1"/>
    <col min="5635" max="5635" width="5.5703125" customWidth="1"/>
    <col min="5636" max="5636" width="12.7109375" customWidth="1"/>
    <col min="5637" max="5637" width="6" customWidth="1"/>
    <col min="5638" max="5638" width="11" customWidth="1"/>
    <col min="5639" max="5639" width="15.7109375" customWidth="1"/>
    <col min="5640" max="5640" width="16.42578125" customWidth="1"/>
    <col min="5641" max="5641" width="7.5703125" customWidth="1"/>
    <col min="5642" max="5642" width="10.85546875" customWidth="1"/>
    <col min="5643" max="5643" width="15.7109375" customWidth="1"/>
    <col min="5889" max="5889" width="29.7109375" customWidth="1"/>
    <col min="5890" max="5890" width="16.140625" customWidth="1"/>
    <col min="5891" max="5891" width="5.5703125" customWidth="1"/>
    <col min="5892" max="5892" width="12.7109375" customWidth="1"/>
    <col min="5893" max="5893" width="6" customWidth="1"/>
    <col min="5894" max="5894" width="11" customWidth="1"/>
    <col min="5895" max="5895" width="15.7109375" customWidth="1"/>
    <col min="5896" max="5896" width="16.42578125" customWidth="1"/>
    <col min="5897" max="5897" width="7.5703125" customWidth="1"/>
    <col min="5898" max="5898" width="10.85546875" customWidth="1"/>
    <col min="5899" max="5899" width="15.7109375" customWidth="1"/>
    <col min="6145" max="6145" width="29.7109375" customWidth="1"/>
    <col min="6146" max="6146" width="16.140625" customWidth="1"/>
    <col min="6147" max="6147" width="5.5703125" customWidth="1"/>
    <col min="6148" max="6148" width="12.7109375" customWidth="1"/>
    <col min="6149" max="6149" width="6" customWidth="1"/>
    <col min="6150" max="6150" width="11" customWidth="1"/>
    <col min="6151" max="6151" width="15.7109375" customWidth="1"/>
    <col min="6152" max="6152" width="16.42578125" customWidth="1"/>
    <col min="6153" max="6153" width="7.5703125" customWidth="1"/>
    <col min="6154" max="6154" width="10.85546875" customWidth="1"/>
    <col min="6155" max="6155" width="15.7109375" customWidth="1"/>
    <col min="6401" max="6401" width="29.7109375" customWidth="1"/>
    <col min="6402" max="6402" width="16.140625" customWidth="1"/>
    <col min="6403" max="6403" width="5.5703125" customWidth="1"/>
    <col min="6404" max="6404" width="12.7109375" customWidth="1"/>
    <col min="6405" max="6405" width="6" customWidth="1"/>
    <col min="6406" max="6406" width="11" customWidth="1"/>
    <col min="6407" max="6407" width="15.7109375" customWidth="1"/>
    <col min="6408" max="6408" width="16.42578125" customWidth="1"/>
    <col min="6409" max="6409" width="7.5703125" customWidth="1"/>
    <col min="6410" max="6410" width="10.85546875" customWidth="1"/>
    <col min="6411" max="6411" width="15.7109375" customWidth="1"/>
    <col min="6657" max="6657" width="29.7109375" customWidth="1"/>
    <col min="6658" max="6658" width="16.140625" customWidth="1"/>
    <col min="6659" max="6659" width="5.5703125" customWidth="1"/>
    <col min="6660" max="6660" width="12.7109375" customWidth="1"/>
    <col min="6661" max="6661" width="6" customWidth="1"/>
    <col min="6662" max="6662" width="11" customWidth="1"/>
    <col min="6663" max="6663" width="15.7109375" customWidth="1"/>
    <col min="6664" max="6664" width="16.42578125" customWidth="1"/>
    <col min="6665" max="6665" width="7.5703125" customWidth="1"/>
    <col min="6666" max="6666" width="10.85546875" customWidth="1"/>
    <col min="6667" max="6667" width="15.7109375" customWidth="1"/>
    <col min="6913" max="6913" width="29.7109375" customWidth="1"/>
    <col min="6914" max="6914" width="16.140625" customWidth="1"/>
    <col min="6915" max="6915" width="5.5703125" customWidth="1"/>
    <col min="6916" max="6916" width="12.7109375" customWidth="1"/>
    <col min="6917" max="6917" width="6" customWidth="1"/>
    <col min="6918" max="6918" width="11" customWidth="1"/>
    <col min="6919" max="6919" width="15.7109375" customWidth="1"/>
    <col min="6920" max="6920" width="16.42578125" customWidth="1"/>
    <col min="6921" max="6921" width="7.5703125" customWidth="1"/>
    <col min="6922" max="6922" width="10.85546875" customWidth="1"/>
    <col min="6923" max="6923" width="15.7109375" customWidth="1"/>
    <col min="7169" max="7169" width="29.7109375" customWidth="1"/>
    <col min="7170" max="7170" width="16.140625" customWidth="1"/>
    <col min="7171" max="7171" width="5.5703125" customWidth="1"/>
    <col min="7172" max="7172" width="12.7109375" customWidth="1"/>
    <col min="7173" max="7173" width="6" customWidth="1"/>
    <col min="7174" max="7174" width="11" customWidth="1"/>
    <col min="7175" max="7175" width="15.7109375" customWidth="1"/>
    <col min="7176" max="7176" width="16.42578125" customWidth="1"/>
    <col min="7177" max="7177" width="7.5703125" customWidth="1"/>
    <col min="7178" max="7178" width="10.85546875" customWidth="1"/>
    <col min="7179" max="7179" width="15.7109375" customWidth="1"/>
    <col min="7425" max="7425" width="29.7109375" customWidth="1"/>
    <col min="7426" max="7426" width="16.140625" customWidth="1"/>
    <col min="7427" max="7427" width="5.5703125" customWidth="1"/>
    <col min="7428" max="7428" width="12.7109375" customWidth="1"/>
    <col min="7429" max="7429" width="6" customWidth="1"/>
    <col min="7430" max="7430" width="11" customWidth="1"/>
    <col min="7431" max="7431" width="15.7109375" customWidth="1"/>
    <col min="7432" max="7432" width="16.42578125" customWidth="1"/>
    <col min="7433" max="7433" width="7.5703125" customWidth="1"/>
    <col min="7434" max="7434" width="10.85546875" customWidth="1"/>
    <col min="7435" max="7435" width="15.7109375" customWidth="1"/>
    <col min="7681" max="7681" width="29.7109375" customWidth="1"/>
    <col min="7682" max="7682" width="16.140625" customWidth="1"/>
    <col min="7683" max="7683" width="5.5703125" customWidth="1"/>
    <col min="7684" max="7684" width="12.7109375" customWidth="1"/>
    <col min="7685" max="7685" width="6" customWidth="1"/>
    <col min="7686" max="7686" width="11" customWidth="1"/>
    <col min="7687" max="7687" width="15.7109375" customWidth="1"/>
    <col min="7688" max="7688" width="16.42578125" customWidth="1"/>
    <col min="7689" max="7689" width="7.5703125" customWidth="1"/>
    <col min="7690" max="7690" width="10.85546875" customWidth="1"/>
    <col min="7691" max="7691" width="15.7109375" customWidth="1"/>
    <col min="7937" max="7937" width="29.7109375" customWidth="1"/>
    <col min="7938" max="7938" width="16.140625" customWidth="1"/>
    <col min="7939" max="7939" width="5.5703125" customWidth="1"/>
    <col min="7940" max="7940" width="12.7109375" customWidth="1"/>
    <col min="7941" max="7941" width="6" customWidth="1"/>
    <col min="7942" max="7942" width="11" customWidth="1"/>
    <col min="7943" max="7943" width="15.7109375" customWidth="1"/>
    <col min="7944" max="7944" width="16.42578125" customWidth="1"/>
    <col min="7945" max="7945" width="7.5703125" customWidth="1"/>
    <col min="7946" max="7946" width="10.85546875" customWidth="1"/>
    <col min="7947" max="7947" width="15.7109375" customWidth="1"/>
    <col min="8193" max="8193" width="29.7109375" customWidth="1"/>
    <col min="8194" max="8194" width="16.140625" customWidth="1"/>
    <col min="8195" max="8195" width="5.5703125" customWidth="1"/>
    <col min="8196" max="8196" width="12.7109375" customWidth="1"/>
    <col min="8197" max="8197" width="6" customWidth="1"/>
    <col min="8198" max="8198" width="11" customWidth="1"/>
    <col min="8199" max="8199" width="15.7109375" customWidth="1"/>
    <col min="8200" max="8200" width="16.42578125" customWidth="1"/>
    <col min="8201" max="8201" width="7.5703125" customWidth="1"/>
    <col min="8202" max="8202" width="10.85546875" customWidth="1"/>
    <col min="8203" max="8203" width="15.7109375" customWidth="1"/>
    <col min="8449" max="8449" width="29.7109375" customWidth="1"/>
    <col min="8450" max="8450" width="16.140625" customWidth="1"/>
    <col min="8451" max="8451" width="5.5703125" customWidth="1"/>
    <col min="8452" max="8452" width="12.7109375" customWidth="1"/>
    <col min="8453" max="8453" width="6" customWidth="1"/>
    <col min="8454" max="8454" width="11" customWidth="1"/>
    <col min="8455" max="8455" width="15.7109375" customWidth="1"/>
    <col min="8456" max="8456" width="16.42578125" customWidth="1"/>
    <col min="8457" max="8457" width="7.5703125" customWidth="1"/>
    <col min="8458" max="8458" width="10.85546875" customWidth="1"/>
    <col min="8459" max="8459" width="15.7109375" customWidth="1"/>
    <col min="8705" max="8705" width="29.7109375" customWidth="1"/>
    <col min="8706" max="8706" width="16.140625" customWidth="1"/>
    <col min="8707" max="8707" width="5.5703125" customWidth="1"/>
    <col min="8708" max="8708" width="12.7109375" customWidth="1"/>
    <col min="8709" max="8709" width="6" customWidth="1"/>
    <col min="8710" max="8710" width="11" customWidth="1"/>
    <col min="8711" max="8711" width="15.7109375" customWidth="1"/>
    <col min="8712" max="8712" width="16.42578125" customWidth="1"/>
    <col min="8713" max="8713" width="7.5703125" customWidth="1"/>
    <col min="8714" max="8714" width="10.85546875" customWidth="1"/>
    <col min="8715" max="8715" width="15.7109375" customWidth="1"/>
    <col min="8961" max="8961" width="29.7109375" customWidth="1"/>
    <col min="8962" max="8962" width="16.140625" customWidth="1"/>
    <col min="8963" max="8963" width="5.5703125" customWidth="1"/>
    <col min="8964" max="8964" width="12.7109375" customWidth="1"/>
    <col min="8965" max="8965" width="6" customWidth="1"/>
    <col min="8966" max="8966" width="11" customWidth="1"/>
    <col min="8967" max="8967" width="15.7109375" customWidth="1"/>
    <col min="8968" max="8968" width="16.42578125" customWidth="1"/>
    <col min="8969" max="8969" width="7.5703125" customWidth="1"/>
    <col min="8970" max="8970" width="10.85546875" customWidth="1"/>
    <col min="8971" max="8971" width="15.7109375" customWidth="1"/>
    <col min="9217" max="9217" width="29.7109375" customWidth="1"/>
    <col min="9218" max="9218" width="16.140625" customWidth="1"/>
    <col min="9219" max="9219" width="5.5703125" customWidth="1"/>
    <col min="9220" max="9220" width="12.7109375" customWidth="1"/>
    <col min="9221" max="9221" width="6" customWidth="1"/>
    <col min="9222" max="9222" width="11" customWidth="1"/>
    <col min="9223" max="9223" width="15.7109375" customWidth="1"/>
    <col min="9224" max="9224" width="16.42578125" customWidth="1"/>
    <col min="9225" max="9225" width="7.5703125" customWidth="1"/>
    <col min="9226" max="9226" width="10.85546875" customWidth="1"/>
    <col min="9227" max="9227" width="15.7109375" customWidth="1"/>
    <col min="9473" max="9473" width="29.7109375" customWidth="1"/>
    <col min="9474" max="9474" width="16.140625" customWidth="1"/>
    <col min="9475" max="9475" width="5.5703125" customWidth="1"/>
    <col min="9476" max="9476" width="12.7109375" customWidth="1"/>
    <col min="9477" max="9477" width="6" customWidth="1"/>
    <col min="9478" max="9478" width="11" customWidth="1"/>
    <col min="9479" max="9479" width="15.7109375" customWidth="1"/>
    <col min="9480" max="9480" width="16.42578125" customWidth="1"/>
    <col min="9481" max="9481" width="7.5703125" customWidth="1"/>
    <col min="9482" max="9482" width="10.85546875" customWidth="1"/>
    <col min="9483" max="9483" width="15.7109375" customWidth="1"/>
    <col min="9729" max="9729" width="29.7109375" customWidth="1"/>
    <col min="9730" max="9730" width="16.140625" customWidth="1"/>
    <col min="9731" max="9731" width="5.5703125" customWidth="1"/>
    <col min="9732" max="9732" width="12.7109375" customWidth="1"/>
    <col min="9733" max="9733" width="6" customWidth="1"/>
    <col min="9734" max="9734" width="11" customWidth="1"/>
    <col min="9735" max="9735" width="15.7109375" customWidth="1"/>
    <col min="9736" max="9736" width="16.42578125" customWidth="1"/>
    <col min="9737" max="9737" width="7.5703125" customWidth="1"/>
    <col min="9738" max="9738" width="10.85546875" customWidth="1"/>
    <col min="9739" max="9739" width="15.7109375" customWidth="1"/>
    <col min="9985" max="9985" width="29.7109375" customWidth="1"/>
    <col min="9986" max="9986" width="16.140625" customWidth="1"/>
    <col min="9987" max="9987" width="5.5703125" customWidth="1"/>
    <col min="9988" max="9988" width="12.7109375" customWidth="1"/>
    <col min="9989" max="9989" width="6" customWidth="1"/>
    <col min="9990" max="9990" width="11" customWidth="1"/>
    <col min="9991" max="9991" width="15.7109375" customWidth="1"/>
    <col min="9992" max="9992" width="16.42578125" customWidth="1"/>
    <col min="9993" max="9993" width="7.5703125" customWidth="1"/>
    <col min="9994" max="9994" width="10.85546875" customWidth="1"/>
    <col min="9995" max="9995" width="15.7109375" customWidth="1"/>
    <col min="10241" max="10241" width="29.7109375" customWidth="1"/>
    <col min="10242" max="10242" width="16.140625" customWidth="1"/>
    <col min="10243" max="10243" width="5.5703125" customWidth="1"/>
    <col min="10244" max="10244" width="12.7109375" customWidth="1"/>
    <col min="10245" max="10245" width="6" customWidth="1"/>
    <col min="10246" max="10246" width="11" customWidth="1"/>
    <col min="10247" max="10247" width="15.7109375" customWidth="1"/>
    <col min="10248" max="10248" width="16.42578125" customWidth="1"/>
    <col min="10249" max="10249" width="7.5703125" customWidth="1"/>
    <col min="10250" max="10250" width="10.85546875" customWidth="1"/>
    <col min="10251" max="10251" width="15.7109375" customWidth="1"/>
    <col min="10497" max="10497" width="29.7109375" customWidth="1"/>
    <col min="10498" max="10498" width="16.140625" customWidth="1"/>
    <col min="10499" max="10499" width="5.5703125" customWidth="1"/>
    <col min="10500" max="10500" width="12.7109375" customWidth="1"/>
    <col min="10501" max="10501" width="6" customWidth="1"/>
    <col min="10502" max="10502" width="11" customWidth="1"/>
    <col min="10503" max="10503" width="15.7109375" customWidth="1"/>
    <col min="10504" max="10504" width="16.42578125" customWidth="1"/>
    <col min="10505" max="10505" width="7.5703125" customWidth="1"/>
    <col min="10506" max="10506" width="10.85546875" customWidth="1"/>
    <col min="10507" max="10507" width="15.7109375" customWidth="1"/>
    <col min="10753" max="10753" width="29.7109375" customWidth="1"/>
    <col min="10754" max="10754" width="16.140625" customWidth="1"/>
    <col min="10755" max="10755" width="5.5703125" customWidth="1"/>
    <col min="10756" max="10756" width="12.7109375" customWidth="1"/>
    <col min="10757" max="10757" width="6" customWidth="1"/>
    <col min="10758" max="10758" width="11" customWidth="1"/>
    <col min="10759" max="10759" width="15.7109375" customWidth="1"/>
    <col min="10760" max="10760" width="16.42578125" customWidth="1"/>
    <col min="10761" max="10761" width="7.5703125" customWidth="1"/>
    <col min="10762" max="10762" width="10.85546875" customWidth="1"/>
    <col min="10763" max="10763" width="15.7109375" customWidth="1"/>
    <col min="11009" max="11009" width="29.7109375" customWidth="1"/>
    <col min="11010" max="11010" width="16.140625" customWidth="1"/>
    <col min="11011" max="11011" width="5.5703125" customWidth="1"/>
    <col min="11012" max="11012" width="12.7109375" customWidth="1"/>
    <col min="11013" max="11013" width="6" customWidth="1"/>
    <col min="11014" max="11014" width="11" customWidth="1"/>
    <col min="11015" max="11015" width="15.7109375" customWidth="1"/>
    <col min="11016" max="11016" width="16.42578125" customWidth="1"/>
    <col min="11017" max="11017" width="7.5703125" customWidth="1"/>
    <col min="11018" max="11018" width="10.85546875" customWidth="1"/>
    <col min="11019" max="11019" width="15.7109375" customWidth="1"/>
    <col min="11265" max="11265" width="29.7109375" customWidth="1"/>
    <col min="11266" max="11266" width="16.140625" customWidth="1"/>
    <col min="11267" max="11267" width="5.5703125" customWidth="1"/>
    <col min="11268" max="11268" width="12.7109375" customWidth="1"/>
    <col min="11269" max="11269" width="6" customWidth="1"/>
    <col min="11270" max="11270" width="11" customWidth="1"/>
    <col min="11271" max="11271" width="15.7109375" customWidth="1"/>
    <col min="11272" max="11272" width="16.42578125" customWidth="1"/>
    <col min="11273" max="11273" width="7.5703125" customWidth="1"/>
    <col min="11274" max="11274" width="10.85546875" customWidth="1"/>
    <col min="11275" max="11275" width="15.7109375" customWidth="1"/>
    <col min="11521" max="11521" width="29.7109375" customWidth="1"/>
    <col min="11522" max="11522" width="16.140625" customWidth="1"/>
    <col min="11523" max="11523" width="5.5703125" customWidth="1"/>
    <col min="11524" max="11524" width="12.7109375" customWidth="1"/>
    <col min="11525" max="11525" width="6" customWidth="1"/>
    <col min="11526" max="11526" width="11" customWidth="1"/>
    <col min="11527" max="11527" width="15.7109375" customWidth="1"/>
    <col min="11528" max="11528" width="16.42578125" customWidth="1"/>
    <col min="11529" max="11529" width="7.5703125" customWidth="1"/>
    <col min="11530" max="11530" width="10.85546875" customWidth="1"/>
    <col min="11531" max="11531" width="15.7109375" customWidth="1"/>
    <col min="11777" max="11777" width="29.7109375" customWidth="1"/>
    <col min="11778" max="11778" width="16.140625" customWidth="1"/>
    <col min="11779" max="11779" width="5.5703125" customWidth="1"/>
    <col min="11780" max="11780" width="12.7109375" customWidth="1"/>
    <col min="11781" max="11781" width="6" customWidth="1"/>
    <col min="11782" max="11782" width="11" customWidth="1"/>
    <col min="11783" max="11783" width="15.7109375" customWidth="1"/>
    <col min="11784" max="11784" width="16.42578125" customWidth="1"/>
    <col min="11785" max="11785" width="7.5703125" customWidth="1"/>
    <col min="11786" max="11786" width="10.85546875" customWidth="1"/>
    <col min="11787" max="11787" width="15.7109375" customWidth="1"/>
    <col min="12033" max="12033" width="29.7109375" customWidth="1"/>
    <col min="12034" max="12034" width="16.140625" customWidth="1"/>
    <col min="12035" max="12035" width="5.5703125" customWidth="1"/>
    <col min="12036" max="12036" width="12.7109375" customWidth="1"/>
    <col min="12037" max="12037" width="6" customWidth="1"/>
    <col min="12038" max="12038" width="11" customWidth="1"/>
    <col min="12039" max="12039" width="15.7109375" customWidth="1"/>
    <col min="12040" max="12040" width="16.42578125" customWidth="1"/>
    <col min="12041" max="12041" width="7.5703125" customWidth="1"/>
    <col min="12042" max="12042" width="10.85546875" customWidth="1"/>
    <col min="12043" max="12043" width="15.7109375" customWidth="1"/>
    <col min="12289" max="12289" width="29.7109375" customWidth="1"/>
    <col min="12290" max="12290" width="16.140625" customWidth="1"/>
    <col min="12291" max="12291" width="5.5703125" customWidth="1"/>
    <col min="12292" max="12292" width="12.7109375" customWidth="1"/>
    <col min="12293" max="12293" width="6" customWidth="1"/>
    <col min="12294" max="12294" width="11" customWidth="1"/>
    <col min="12295" max="12295" width="15.7109375" customWidth="1"/>
    <col min="12296" max="12296" width="16.42578125" customWidth="1"/>
    <col min="12297" max="12297" width="7.5703125" customWidth="1"/>
    <col min="12298" max="12298" width="10.85546875" customWidth="1"/>
    <col min="12299" max="12299" width="15.7109375" customWidth="1"/>
    <col min="12545" max="12545" width="29.7109375" customWidth="1"/>
    <col min="12546" max="12546" width="16.140625" customWidth="1"/>
    <col min="12547" max="12547" width="5.5703125" customWidth="1"/>
    <col min="12548" max="12548" width="12.7109375" customWidth="1"/>
    <col min="12549" max="12549" width="6" customWidth="1"/>
    <col min="12550" max="12550" width="11" customWidth="1"/>
    <col min="12551" max="12551" width="15.7109375" customWidth="1"/>
    <col min="12552" max="12552" width="16.42578125" customWidth="1"/>
    <col min="12553" max="12553" width="7.5703125" customWidth="1"/>
    <col min="12554" max="12554" width="10.85546875" customWidth="1"/>
    <col min="12555" max="12555" width="15.7109375" customWidth="1"/>
    <col min="12801" max="12801" width="29.7109375" customWidth="1"/>
    <col min="12802" max="12802" width="16.140625" customWidth="1"/>
    <col min="12803" max="12803" width="5.5703125" customWidth="1"/>
    <col min="12804" max="12804" width="12.7109375" customWidth="1"/>
    <col min="12805" max="12805" width="6" customWidth="1"/>
    <col min="12806" max="12806" width="11" customWidth="1"/>
    <col min="12807" max="12807" width="15.7109375" customWidth="1"/>
    <col min="12808" max="12808" width="16.42578125" customWidth="1"/>
    <col min="12809" max="12809" width="7.5703125" customWidth="1"/>
    <col min="12810" max="12810" width="10.85546875" customWidth="1"/>
    <col min="12811" max="12811" width="15.7109375" customWidth="1"/>
    <col min="13057" max="13057" width="29.7109375" customWidth="1"/>
    <col min="13058" max="13058" width="16.140625" customWidth="1"/>
    <col min="13059" max="13059" width="5.5703125" customWidth="1"/>
    <col min="13060" max="13060" width="12.7109375" customWidth="1"/>
    <col min="13061" max="13061" width="6" customWidth="1"/>
    <col min="13062" max="13062" width="11" customWidth="1"/>
    <col min="13063" max="13063" width="15.7109375" customWidth="1"/>
    <col min="13064" max="13064" width="16.42578125" customWidth="1"/>
    <col min="13065" max="13065" width="7.5703125" customWidth="1"/>
    <col min="13066" max="13066" width="10.85546875" customWidth="1"/>
    <col min="13067" max="13067" width="15.7109375" customWidth="1"/>
    <col min="13313" max="13313" width="29.7109375" customWidth="1"/>
    <col min="13314" max="13314" width="16.140625" customWidth="1"/>
    <col min="13315" max="13315" width="5.5703125" customWidth="1"/>
    <col min="13316" max="13316" width="12.7109375" customWidth="1"/>
    <col min="13317" max="13317" width="6" customWidth="1"/>
    <col min="13318" max="13318" width="11" customWidth="1"/>
    <col min="13319" max="13319" width="15.7109375" customWidth="1"/>
    <col min="13320" max="13320" width="16.42578125" customWidth="1"/>
    <col min="13321" max="13321" width="7.5703125" customWidth="1"/>
    <col min="13322" max="13322" width="10.85546875" customWidth="1"/>
    <col min="13323" max="13323" width="15.7109375" customWidth="1"/>
    <col min="13569" max="13569" width="29.7109375" customWidth="1"/>
    <col min="13570" max="13570" width="16.140625" customWidth="1"/>
    <col min="13571" max="13571" width="5.5703125" customWidth="1"/>
    <col min="13572" max="13572" width="12.7109375" customWidth="1"/>
    <col min="13573" max="13573" width="6" customWidth="1"/>
    <col min="13574" max="13574" width="11" customWidth="1"/>
    <col min="13575" max="13575" width="15.7109375" customWidth="1"/>
    <col min="13576" max="13576" width="16.42578125" customWidth="1"/>
    <col min="13577" max="13577" width="7.5703125" customWidth="1"/>
    <col min="13578" max="13578" width="10.85546875" customWidth="1"/>
    <col min="13579" max="13579" width="15.7109375" customWidth="1"/>
    <col min="13825" max="13825" width="29.7109375" customWidth="1"/>
    <col min="13826" max="13826" width="16.140625" customWidth="1"/>
    <col min="13827" max="13827" width="5.5703125" customWidth="1"/>
    <col min="13828" max="13828" width="12.7109375" customWidth="1"/>
    <col min="13829" max="13829" width="6" customWidth="1"/>
    <col min="13830" max="13830" width="11" customWidth="1"/>
    <col min="13831" max="13831" width="15.7109375" customWidth="1"/>
    <col min="13832" max="13832" width="16.42578125" customWidth="1"/>
    <col min="13833" max="13833" width="7.5703125" customWidth="1"/>
    <col min="13834" max="13834" width="10.85546875" customWidth="1"/>
    <col min="13835" max="13835" width="15.7109375" customWidth="1"/>
    <col min="14081" max="14081" width="29.7109375" customWidth="1"/>
    <col min="14082" max="14082" width="16.140625" customWidth="1"/>
    <col min="14083" max="14083" width="5.5703125" customWidth="1"/>
    <col min="14084" max="14084" width="12.7109375" customWidth="1"/>
    <col min="14085" max="14085" width="6" customWidth="1"/>
    <col min="14086" max="14086" width="11" customWidth="1"/>
    <col min="14087" max="14087" width="15.7109375" customWidth="1"/>
    <col min="14088" max="14088" width="16.42578125" customWidth="1"/>
    <col min="14089" max="14089" width="7.5703125" customWidth="1"/>
    <col min="14090" max="14090" width="10.85546875" customWidth="1"/>
    <col min="14091" max="14091" width="15.7109375" customWidth="1"/>
    <col min="14337" max="14337" width="29.7109375" customWidth="1"/>
    <col min="14338" max="14338" width="16.140625" customWidth="1"/>
    <col min="14339" max="14339" width="5.5703125" customWidth="1"/>
    <col min="14340" max="14340" width="12.7109375" customWidth="1"/>
    <col min="14341" max="14341" width="6" customWidth="1"/>
    <col min="14342" max="14342" width="11" customWidth="1"/>
    <col min="14343" max="14343" width="15.7109375" customWidth="1"/>
    <col min="14344" max="14344" width="16.42578125" customWidth="1"/>
    <col min="14345" max="14345" width="7.5703125" customWidth="1"/>
    <col min="14346" max="14346" width="10.85546875" customWidth="1"/>
    <col min="14347" max="14347" width="15.7109375" customWidth="1"/>
    <col min="14593" max="14593" width="29.7109375" customWidth="1"/>
    <col min="14594" max="14594" width="16.140625" customWidth="1"/>
    <col min="14595" max="14595" width="5.5703125" customWidth="1"/>
    <col min="14596" max="14596" width="12.7109375" customWidth="1"/>
    <col min="14597" max="14597" width="6" customWidth="1"/>
    <col min="14598" max="14598" width="11" customWidth="1"/>
    <col min="14599" max="14599" width="15.7109375" customWidth="1"/>
    <col min="14600" max="14600" width="16.42578125" customWidth="1"/>
    <col min="14601" max="14601" width="7.5703125" customWidth="1"/>
    <col min="14602" max="14602" width="10.85546875" customWidth="1"/>
    <col min="14603" max="14603" width="15.7109375" customWidth="1"/>
    <col min="14849" max="14849" width="29.7109375" customWidth="1"/>
    <col min="14850" max="14850" width="16.140625" customWidth="1"/>
    <col min="14851" max="14851" width="5.5703125" customWidth="1"/>
    <col min="14852" max="14852" width="12.7109375" customWidth="1"/>
    <col min="14853" max="14853" width="6" customWidth="1"/>
    <col min="14854" max="14854" width="11" customWidth="1"/>
    <col min="14855" max="14855" width="15.7109375" customWidth="1"/>
    <col min="14856" max="14856" width="16.42578125" customWidth="1"/>
    <col min="14857" max="14857" width="7.5703125" customWidth="1"/>
    <col min="14858" max="14858" width="10.85546875" customWidth="1"/>
    <col min="14859" max="14859" width="15.7109375" customWidth="1"/>
    <col min="15105" max="15105" width="29.7109375" customWidth="1"/>
    <col min="15106" max="15106" width="16.140625" customWidth="1"/>
    <col min="15107" max="15107" width="5.5703125" customWidth="1"/>
    <col min="15108" max="15108" width="12.7109375" customWidth="1"/>
    <col min="15109" max="15109" width="6" customWidth="1"/>
    <col min="15110" max="15110" width="11" customWidth="1"/>
    <col min="15111" max="15111" width="15.7109375" customWidth="1"/>
    <col min="15112" max="15112" width="16.42578125" customWidth="1"/>
    <col min="15113" max="15113" width="7.5703125" customWidth="1"/>
    <col min="15114" max="15114" width="10.85546875" customWidth="1"/>
    <col min="15115" max="15115" width="15.7109375" customWidth="1"/>
    <col min="15361" max="15361" width="29.7109375" customWidth="1"/>
    <col min="15362" max="15362" width="16.140625" customWidth="1"/>
    <col min="15363" max="15363" width="5.5703125" customWidth="1"/>
    <col min="15364" max="15364" width="12.7109375" customWidth="1"/>
    <col min="15365" max="15365" width="6" customWidth="1"/>
    <col min="15366" max="15366" width="11" customWidth="1"/>
    <col min="15367" max="15367" width="15.7109375" customWidth="1"/>
    <col min="15368" max="15368" width="16.42578125" customWidth="1"/>
    <col min="15369" max="15369" width="7.5703125" customWidth="1"/>
    <col min="15370" max="15370" width="10.85546875" customWidth="1"/>
    <col min="15371" max="15371" width="15.7109375" customWidth="1"/>
    <col min="15617" max="15617" width="29.7109375" customWidth="1"/>
    <col min="15618" max="15618" width="16.140625" customWidth="1"/>
    <col min="15619" max="15619" width="5.5703125" customWidth="1"/>
    <col min="15620" max="15620" width="12.7109375" customWidth="1"/>
    <col min="15621" max="15621" width="6" customWidth="1"/>
    <col min="15622" max="15622" width="11" customWidth="1"/>
    <col min="15623" max="15623" width="15.7109375" customWidth="1"/>
    <col min="15624" max="15624" width="16.42578125" customWidth="1"/>
    <col min="15625" max="15625" width="7.5703125" customWidth="1"/>
    <col min="15626" max="15626" width="10.85546875" customWidth="1"/>
    <col min="15627" max="15627" width="15.7109375" customWidth="1"/>
    <col min="15873" max="15873" width="29.7109375" customWidth="1"/>
    <col min="15874" max="15874" width="16.140625" customWidth="1"/>
    <col min="15875" max="15875" width="5.5703125" customWidth="1"/>
    <col min="15876" max="15876" width="12.7109375" customWidth="1"/>
    <col min="15877" max="15877" width="6" customWidth="1"/>
    <col min="15878" max="15878" width="11" customWidth="1"/>
    <col min="15879" max="15879" width="15.7109375" customWidth="1"/>
    <col min="15880" max="15880" width="16.42578125" customWidth="1"/>
    <col min="15881" max="15881" width="7.5703125" customWidth="1"/>
    <col min="15882" max="15882" width="10.85546875" customWidth="1"/>
    <col min="15883" max="15883" width="15.7109375" customWidth="1"/>
    <col min="16129" max="16129" width="29.7109375" customWidth="1"/>
    <col min="16130" max="16130" width="16.140625" customWidth="1"/>
    <col min="16131" max="16131" width="5.5703125" customWidth="1"/>
    <col min="16132" max="16132" width="12.7109375" customWidth="1"/>
    <col min="16133" max="16133" width="6" customWidth="1"/>
    <col min="16134" max="16134" width="11" customWidth="1"/>
    <col min="16135" max="16135" width="15.7109375" customWidth="1"/>
    <col min="16136" max="16136" width="16.42578125" customWidth="1"/>
    <col min="16137" max="16137" width="7.5703125" customWidth="1"/>
    <col min="16138" max="16138" width="10.85546875" customWidth="1"/>
    <col min="16139" max="16139" width="15.7109375" customWidth="1"/>
  </cols>
  <sheetData>
    <row r="1" spans="1:20" ht="15.6">
      <c r="A1" s="180" t="s">
        <v>120</v>
      </c>
      <c r="B1" s="180"/>
      <c r="C1" s="180"/>
      <c r="D1" s="180"/>
      <c r="E1" s="180"/>
      <c r="F1" s="180"/>
      <c r="G1" s="180"/>
      <c r="H1" s="180"/>
      <c r="I1" s="180"/>
      <c r="J1" s="180"/>
      <c r="K1" s="180"/>
      <c r="T1" t="s">
        <v>137</v>
      </c>
    </row>
    <row r="2" spans="1:20">
      <c r="T2" t="s">
        <v>175</v>
      </c>
    </row>
    <row r="3" spans="1:20">
      <c r="A3" t="s">
        <v>121</v>
      </c>
      <c r="T3" t="s">
        <v>176</v>
      </c>
    </row>
    <row r="4" spans="1:20">
      <c r="A4" t="s">
        <v>177</v>
      </c>
    </row>
    <row r="5" spans="1:20">
      <c r="A5" t="s">
        <v>178</v>
      </c>
    </row>
    <row r="6" spans="1:20">
      <c r="A6" t="s">
        <v>124</v>
      </c>
    </row>
    <row r="8" spans="1:20" s="181" customFormat="1">
      <c r="A8" s="181" t="s">
        <v>125</v>
      </c>
      <c r="F8" s="182"/>
      <c r="H8" s="183"/>
      <c r="I8" s="183"/>
      <c r="J8" s="182"/>
    </row>
    <row r="9" spans="1:20" ht="46.9">
      <c r="A9" s="184" t="s">
        <v>127</v>
      </c>
      <c r="B9" s="185" t="s">
        <v>128</v>
      </c>
      <c r="C9" s="380" t="s">
        <v>179</v>
      </c>
      <c r="D9" s="381"/>
      <c r="E9" s="382" t="s">
        <v>180</v>
      </c>
      <c r="F9" s="383"/>
      <c r="G9" s="218" t="s">
        <v>131</v>
      </c>
      <c r="H9" s="187" t="s">
        <v>181</v>
      </c>
      <c r="I9" s="384" t="s">
        <v>182</v>
      </c>
      <c r="J9" s="385"/>
      <c r="K9" s="185" t="s">
        <v>134</v>
      </c>
      <c r="L9" s="189"/>
      <c r="M9" s="189"/>
    </row>
    <row r="10" spans="1:20">
      <c r="A10" s="219"/>
      <c r="B10" s="220"/>
      <c r="C10" s="221"/>
      <c r="D10" s="221" t="s">
        <v>137</v>
      </c>
      <c r="E10" s="222"/>
      <c r="F10" s="194" t="s">
        <v>138</v>
      </c>
      <c r="G10" s="221"/>
      <c r="H10" s="196" t="e">
        <f>E10/G10</f>
        <v>#DIV/0!</v>
      </c>
      <c r="I10" s="196" t="e">
        <f>ROUND(IF(D10="per week",H10*C10,IF(D10="per month",H10*C10*9/35,IF(D10="per year",H10*C10/35,"error"))),1)</f>
        <v>#DIV/0!</v>
      </c>
      <c r="J10" s="347" t="s">
        <v>137</v>
      </c>
      <c r="K10" s="223"/>
    </row>
    <row r="11" spans="1:20">
      <c r="A11" s="219"/>
      <c r="B11" s="220"/>
      <c r="C11" s="221"/>
      <c r="D11" s="221" t="s">
        <v>176</v>
      </c>
      <c r="E11" s="222"/>
      <c r="F11" s="194" t="s">
        <v>138</v>
      </c>
      <c r="G11" s="221"/>
      <c r="H11" s="196" t="e">
        <f>E11/G11</f>
        <v>#DIV/0!</v>
      </c>
      <c r="I11" s="196" t="e">
        <f>ROUND(IF(D11="per week",H11*C11,IF(D11="per month",H11*C11*9/35,IF(D11="per year",H11*C11/35,"error"))),1)</f>
        <v>#DIV/0!</v>
      </c>
      <c r="J11" s="347" t="s">
        <v>137</v>
      </c>
      <c r="K11" s="223"/>
    </row>
    <row r="12" spans="1:20">
      <c r="A12" s="219"/>
      <c r="B12" s="220"/>
      <c r="C12" s="221"/>
      <c r="D12" s="221" t="s">
        <v>176</v>
      </c>
      <c r="E12" s="222"/>
      <c r="F12" s="194" t="s">
        <v>138</v>
      </c>
      <c r="G12" s="221"/>
      <c r="H12" s="196" t="e">
        <f>E12/G12</f>
        <v>#DIV/0!</v>
      </c>
      <c r="I12" s="196" t="e">
        <f>ROUND(IF(D12="per week",H12*C12,IF(D12="per month",H12*C12*9/35,IF(D12="per year",H12*C12/35,"error"))),1)</f>
        <v>#DIV/0!</v>
      </c>
      <c r="J12" s="347" t="s">
        <v>137</v>
      </c>
      <c r="K12" s="223"/>
    </row>
    <row r="13" spans="1:20">
      <c r="A13" s="219"/>
      <c r="B13" s="220"/>
      <c r="C13" s="221"/>
      <c r="D13" s="221" t="s">
        <v>137</v>
      </c>
      <c r="E13" s="222"/>
      <c r="F13" s="194" t="s">
        <v>138</v>
      </c>
      <c r="G13" s="221"/>
      <c r="H13" s="196" t="e">
        <f>E13/G13</f>
        <v>#DIV/0!</v>
      </c>
      <c r="I13" s="196" t="e">
        <f>ROUND(IF(D13="per week",H13*C13,IF(D13="per month",H13*C13*9/35,IF(D13="per year",H13*C13/35,"error"))),1)</f>
        <v>#DIV/0!</v>
      </c>
      <c r="J13" s="347" t="s">
        <v>137</v>
      </c>
      <c r="K13" s="223"/>
    </row>
    <row r="14" spans="1:20">
      <c r="A14" s="219"/>
      <c r="B14" s="220"/>
      <c r="C14" s="221"/>
      <c r="D14" s="221" t="s">
        <v>137</v>
      </c>
      <c r="E14" s="222"/>
      <c r="F14" s="194" t="s">
        <v>138</v>
      </c>
      <c r="G14" s="221"/>
      <c r="H14" s="196" t="e">
        <f>E14/G14</f>
        <v>#DIV/0!</v>
      </c>
      <c r="I14" s="196" t="e">
        <f>ROUND(IF(D14="per week",H14*C14,IF(D14="per month",H14*C14*9/35,IF(D14="per year",H14*C14/35,"error"))),1)</f>
        <v>#DIV/0!</v>
      </c>
      <c r="J14" s="347" t="s">
        <v>137</v>
      </c>
      <c r="K14" s="223"/>
    </row>
    <row r="16" spans="1:20" s="181" customFormat="1">
      <c r="A16" s="181" t="s">
        <v>147</v>
      </c>
    </row>
    <row r="17" spans="1:11">
      <c r="A17" s="386" t="s">
        <v>148</v>
      </c>
      <c r="B17" s="201" t="s">
        <v>149</v>
      </c>
      <c r="C17" s="389" t="s">
        <v>149</v>
      </c>
      <c r="D17" s="390"/>
      <c r="E17" s="389" t="s">
        <v>149</v>
      </c>
      <c r="F17" s="442"/>
      <c r="G17" s="202" t="s">
        <v>149</v>
      </c>
      <c r="H17" s="202" t="s">
        <v>149</v>
      </c>
      <c r="I17" s="389" t="s">
        <v>149</v>
      </c>
      <c r="J17" s="442"/>
      <c r="K17" s="202" t="s">
        <v>149</v>
      </c>
    </row>
    <row r="18" spans="1:11">
      <c r="A18" s="387"/>
      <c r="B18" s="224"/>
      <c r="C18" s="410"/>
      <c r="D18" s="411"/>
      <c r="E18" s="410"/>
      <c r="F18" s="412"/>
      <c r="G18" s="225"/>
      <c r="H18" s="225"/>
      <c r="I18" s="410"/>
      <c r="J18" s="412"/>
      <c r="K18" s="225"/>
    </row>
    <row r="19" spans="1:11">
      <c r="A19" s="387"/>
      <c r="B19" s="202" t="s">
        <v>153</v>
      </c>
      <c r="C19" s="389" t="s">
        <v>153</v>
      </c>
      <c r="D19" s="390"/>
      <c r="E19" s="389" t="s">
        <v>153</v>
      </c>
      <c r="F19" s="442"/>
      <c r="G19" s="202" t="s">
        <v>153</v>
      </c>
      <c r="H19" s="202" t="s">
        <v>153</v>
      </c>
      <c r="I19" s="389" t="s">
        <v>153</v>
      </c>
      <c r="J19" s="442"/>
      <c r="K19" s="202" t="s">
        <v>153</v>
      </c>
    </row>
    <row r="20" spans="1:11">
      <c r="A20" s="388"/>
      <c r="B20" s="225"/>
      <c r="C20" s="410"/>
      <c r="D20" s="411"/>
      <c r="E20" s="410"/>
      <c r="F20" s="451"/>
      <c r="G20" s="225"/>
      <c r="H20" s="225"/>
      <c r="I20" s="410"/>
      <c r="J20" s="451"/>
      <c r="K20" s="225"/>
    </row>
    <row r="21" spans="1:11">
      <c r="A21" s="205" t="s">
        <v>154</v>
      </c>
      <c r="B21" s="226"/>
      <c r="C21" s="413"/>
      <c r="D21" s="414"/>
      <c r="E21" s="413"/>
      <c r="F21" s="414"/>
      <c r="G21" s="226"/>
      <c r="H21" s="226"/>
      <c r="I21" s="413"/>
      <c r="J21" s="414"/>
      <c r="K21" s="226"/>
    </row>
    <row r="22" spans="1:11">
      <c r="A22" s="205" t="s">
        <v>155</v>
      </c>
      <c r="B22" s="226"/>
      <c r="C22" s="413"/>
      <c r="D22" s="414"/>
      <c r="E22" s="415"/>
      <c r="F22" s="416"/>
      <c r="G22" s="226"/>
      <c r="H22" s="226"/>
      <c r="I22" s="415"/>
      <c r="J22" s="416"/>
      <c r="K22" s="226"/>
    </row>
    <row r="23" spans="1:11">
      <c r="A23" s="205" t="s">
        <v>183</v>
      </c>
      <c r="B23" s="226"/>
      <c r="C23" s="413"/>
      <c r="D23" s="414"/>
      <c r="E23" s="413"/>
      <c r="F23" s="414"/>
      <c r="G23" s="226"/>
      <c r="H23" s="226"/>
      <c r="I23" s="413"/>
      <c r="J23" s="414"/>
      <c r="K23" s="226"/>
    </row>
    <row r="24" spans="1:11">
      <c r="A24" s="207" t="s">
        <v>157</v>
      </c>
      <c r="B24" s="227">
        <f>SUM(B21:B23)</f>
        <v>0</v>
      </c>
      <c r="C24" s="452">
        <f>SUM(C21:C23)</f>
        <v>0</v>
      </c>
      <c r="D24" s="453"/>
      <c r="E24" s="452">
        <f>SUM(E21:E23)</f>
        <v>0</v>
      </c>
      <c r="F24" s="453"/>
      <c r="G24" s="227">
        <f>SUM(G21:G23)</f>
        <v>0</v>
      </c>
      <c r="H24" s="227">
        <f>SUM(H21:H23)</f>
        <v>0</v>
      </c>
      <c r="I24" s="452">
        <f>SUM(I21:I23)</f>
        <v>0</v>
      </c>
      <c r="J24" s="453"/>
      <c r="K24" s="227">
        <f>SUM(K21:K23)</f>
        <v>0</v>
      </c>
    </row>
    <row r="25" spans="1:11">
      <c r="A25" s="205" t="s">
        <v>158</v>
      </c>
      <c r="B25" s="228"/>
      <c r="C25" s="454"/>
      <c r="D25" s="455"/>
      <c r="E25" s="454"/>
      <c r="F25" s="455"/>
      <c r="G25" s="219"/>
      <c r="H25" s="219"/>
      <c r="I25" s="454"/>
      <c r="J25" s="455"/>
      <c r="K25" s="219"/>
    </row>
    <row r="26" spans="1:11">
      <c r="A26" s="207" t="s">
        <v>159</v>
      </c>
      <c r="B26" s="208" t="e">
        <f>ROUND(B24/B25,2)</f>
        <v>#DIV/0!</v>
      </c>
      <c r="C26" s="444" t="e">
        <f>ROUND(C24/C25,2)</f>
        <v>#DIV/0!</v>
      </c>
      <c r="D26" s="445"/>
      <c r="E26" s="444" t="e">
        <f>ROUND(E24/E25,2)</f>
        <v>#DIV/0!</v>
      </c>
      <c r="F26" s="445"/>
      <c r="G26" s="208" t="e">
        <f>ROUND(G24/G25,2)</f>
        <v>#DIV/0!</v>
      </c>
      <c r="H26" s="208" t="e">
        <f>ROUND(H24/H25,2)</f>
        <v>#DIV/0!</v>
      </c>
      <c r="I26" s="444" t="e">
        <f>ROUND(I24/I25,2)</f>
        <v>#DIV/0!</v>
      </c>
      <c r="J26" s="445"/>
      <c r="K26" s="208" t="e">
        <f>ROUND(K24/K25,2)</f>
        <v>#DIV/0!</v>
      </c>
    </row>
    <row r="27" spans="1:11" ht="27">
      <c r="A27" s="209" t="s">
        <v>160</v>
      </c>
      <c r="B27" s="229"/>
      <c r="C27" s="417"/>
      <c r="D27" s="418"/>
      <c r="E27" s="417"/>
      <c r="F27" s="418"/>
      <c r="G27" s="229"/>
      <c r="H27" s="229"/>
      <c r="I27" s="417"/>
      <c r="J27" s="418"/>
      <c r="K27" s="229"/>
    </row>
    <row r="28" spans="1:11">
      <c r="A28" s="207" t="s">
        <v>161</v>
      </c>
      <c r="B28" s="207" t="e">
        <f>ROUND(B26/B27,2)</f>
        <v>#DIV/0!</v>
      </c>
      <c r="C28" s="444" t="e">
        <f>ROUND(C26/C27,2)</f>
        <v>#DIV/0!</v>
      </c>
      <c r="D28" s="445"/>
      <c r="E28" s="444" t="e">
        <f>ROUND(E26/E27,2)</f>
        <v>#DIV/0!</v>
      </c>
      <c r="F28" s="445"/>
      <c r="G28" s="207" t="e">
        <f>ROUND(G26/G27,2)</f>
        <v>#DIV/0!</v>
      </c>
      <c r="H28" s="207" t="e">
        <f>ROUND(H26/H27,2)</f>
        <v>#DIV/0!</v>
      </c>
      <c r="I28" s="444" t="e">
        <f>ROUND(I26/I27,2)</f>
        <v>#DIV/0!</v>
      </c>
      <c r="J28" s="445"/>
      <c r="K28" s="207" t="e">
        <f>ROUND(K26/K27,2)</f>
        <v>#DIV/0!</v>
      </c>
    </row>
    <row r="29" spans="1:11">
      <c r="A29" s="212"/>
      <c r="B29" s="212"/>
    </row>
    <row r="30" spans="1:11" s="181" customFormat="1">
      <c r="A30" s="181" t="s">
        <v>162</v>
      </c>
    </row>
    <row r="31" spans="1:11" ht="57.6">
      <c r="A31" s="190" t="s">
        <v>163</v>
      </c>
      <c r="B31" s="213" t="s">
        <v>184</v>
      </c>
      <c r="C31" s="403" t="s">
        <v>165</v>
      </c>
      <c r="D31" s="404"/>
      <c r="E31" s="383"/>
      <c r="F31" s="213" t="s">
        <v>166</v>
      </c>
      <c r="G31" s="214" t="s">
        <v>185</v>
      </c>
      <c r="H31" s="346" t="s">
        <v>168</v>
      </c>
      <c r="I31" s="405" t="s">
        <v>169</v>
      </c>
      <c r="J31" s="383"/>
    </row>
    <row r="32" spans="1:11">
      <c r="A32" s="219"/>
      <c r="B32" s="230"/>
      <c r="C32" s="419"/>
      <c r="D32" s="420"/>
      <c r="E32" s="421"/>
      <c r="F32" s="221"/>
      <c r="G32" s="231"/>
      <c r="H32" s="232">
        <f>+F32*G32/60</f>
        <v>0</v>
      </c>
      <c r="I32" s="444">
        <f>ROUND(+H32*B32,0)</f>
        <v>0</v>
      </c>
      <c r="J32" s="445"/>
    </row>
    <row r="33" spans="1:10">
      <c r="A33" s="219"/>
      <c r="B33" s="230"/>
      <c r="C33" s="419"/>
      <c r="D33" s="420"/>
      <c r="E33" s="421"/>
      <c r="F33" s="221"/>
      <c r="G33" s="231"/>
      <c r="H33" s="232">
        <f t="shared" ref="H33:H38" si="0">+F33*G33/60</f>
        <v>0</v>
      </c>
      <c r="I33" s="444">
        <f t="shared" ref="I33:I38" si="1">ROUND(+H33*B33,0)</f>
        <v>0</v>
      </c>
      <c r="J33" s="445"/>
    </row>
    <row r="34" spans="1:10">
      <c r="A34" s="219"/>
      <c r="B34" s="230"/>
      <c r="C34" s="419"/>
      <c r="D34" s="420"/>
      <c r="E34" s="421"/>
      <c r="F34" s="221"/>
      <c r="G34" s="231"/>
      <c r="H34" s="232">
        <f t="shared" si="0"/>
        <v>0</v>
      </c>
      <c r="I34" s="444">
        <f t="shared" si="1"/>
        <v>0</v>
      </c>
      <c r="J34" s="445"/>
    </row>
    <row r="35" spans="1:10">
      <c r="A35" s="219"/>
      <c r="B35" s="230"/>
      <c r="C35" s="419"/>
      <c r="D35" s="420"/>
      <c r="E35" s="421"/>
      <c r="F35" s="221"/>
      <c r="G35" s="231"/>
      <c r="H35" s="232">
        <f t="shared" si="0"/>
        <v>0</v>
      </c>
      <c r="I35" s="444">
        <f t="shared" si="1"/>
        <v>0</v>
      </c>
      <c r="J35" s="445"/>
    </row>
    <row r="36" spans="1:10">
      <c r="A36" s="219"/>
      <c r="B36" s="230"/>
      <c r="C36" s="419"/>
      <c r="D36" s="420"/>
      <c r="E36" s="421"/>
      <c r="F36" s="221"/>
      <c r="G36" s="231"/>
      <c r="H36" s="232">
        <f t="shared" si="0"/>
        <v>0</v>
      </c>
      <c r="I36" s="444">
        <f t="shared" si="1"/>
        <v>0</v>
      </c>
      <c r="J36" s="445"/>
    </row>
    <row r="37" spans="1:10">
      <c r="A37" s="219"/>
      <c r="B37" s="230"/>
      <c r="C37" s="419"/>
      <c r="D37" s="420"/>
      <c r="E37" s="421"/>
      <c r="F37" s="221"/>
      <c r="G37" s="231"/>
      <c r="H37" s="232">
        <f t="shared" si="0"/>
        <v>0</v>
      </c>
      <c r="I37" s="444">
        <f t="shared" si="1"/>
        <v>0</v>
      </c>
      <c r="J37" s="445"/>
    </row>
    <row r="38" spans="1:10">
      <c r="A38" s="219"/>
      <c r="B38" s="230"/>
      <c r="C38" s="419"/>
      <c r="D38" s="420"/>
      <c r="E38" s="421"/>
      <c r="F38" s="221"/>
      <c r="G38" s="231"/>
      <c r="H38" s="232">
        <f t="shared" si="0"/>
        <v>0</v>
      </c>
      <c r="I38" s="444">
        <f t="shared" si="1"/>
        <v>0</v>
      </c>
      <c r="J38" s="445"/>
    </row>
    <row r="39" spans="1:10">
      <c r="F39" t="s">
        <v>174</v>
      </c>
      <c r="I39" s="444">
        <f>SUM(I32:J38)</f>
        <v>0</v>
      </c>
      <c r="J39" s="446"/>
    </row>
  </sheetData>
  <mergeCells count="57">
    <mergeCell ref="C37:E37"/>
    <mergeCell ref="I37:J37"/>
    <mergeCell ref="C38:E38"/>
    <mergeCell ref="I38:J38"/>
    <mergeCell ref="I39:J39"/>
    <mergeCell ref="C34:E34"/>
    <mergeCell ref="I34:J34"/>
    <mergeCell ref="C35:E35"/>
    <mergeCell ref="I35:J35"/>
    <mergeCell ref="C36:E36"/>
    <mergeCell ref="I36:J36"/>
    <mergeCell ref="C31:E31"/>
    <mergeCell ref="I31:J31"/>
    <mergeCell ref="C32:E32"/>
    <mergeCell ref="I32:J32"/>
    <mergeCell ref="C33:E33"/>
    <mergeCell ref="I33:J33"/>
    <mergeCell ref="C27:D27"/>
    <mergeCell ref="E27:F27"/>
    <mergeCell ref="I27:J27"/>
    <mergeCell ref="C28:D28"/>
    <mergeCell ref="E28:F28"/>
    <mergeCell ref="I28:J28"/>
    <mergeCell ref="C25:D25"/>
    <mergeCell ref="E25:F25"/>
    <mergeCell ref="I25:J25"/>
    <mergeCell ref="C26:D26"/>
    <mergeCell ref="E26:F26"/>
    <mergeCell ref="I26:J26"/>
    <mergeCell ref="C23:D23"/>
    <mergeCell ref="E23:F23"/>
    <mergeCell ref="I23:J23"/>
    <mergeCell ref="C24:D24"/>
    <mergeCell ref="E24:F24"/>
    <mergeCell ref="I24:J24"/>
    <mergeCell ref="C21:D21"/>
    <mergeCell ref="E21:F21"/>
    <mergeCell ref="I21:J21"/>
    <mergeCell ref="C22:D22"/>
    <mergeCell ref="E22:F22"/>
    <mergeCell ref="I22:J22"/>
    <mergeCell ref="C9:D9"/>
    <mergeCell ref="E9:F9"/>
    <mergeCell ref="I9:J9"/>
    <mergeCell ref="A17:A20"/>
    <mergeCell ref="C17:D17"/>
    <mergeCell ref="E17:F17"/>
    <mergeCell ref="I17:J17"/>
    <mergeCell ref="C18:D18"/>
    <mergeCell ref="E18:F18"/>
    <mergeCell ref="I18:J18"/>
    <mergeCell ref="C19:D19"/>
    <mergeCell ref="E19:F19"/>
    <mergeCell ref="I19:J19"/>
    <mergeCell ref="C20:D20"/>
    <mergeCell ref="E20:F20"/>
    <mergeCell ref="I20:J20"/>
  </mergeCells>
  <dataValidations count="1">
    <dataValidation type="list" allowBlank="1" showInputMessage="1" showErrorMessage="1" sqref="D10:D14 IZ10:IZ14 SV10:SV14 ACR10:ACR14 AMN10:AMN14 AWJ10:AWJ14 BGF10:BGF14 BQB10:BQB14 BZX10:BZX14 CJT10:CJT14 CTP10:CTP14 DDL10:DDL14 DNH10:DNH14 DXD10:DXD14 EGZ10:EGZ14 EQV10:EQV14 FAR10:FAR14 FKN10:FKN14 FUJ10:FUJ14 GEF10:GEF14 GOB10:GOB14 GXX10:GXX14 HHT10:HHT14 HRP10:HRP14 IBL10:IBL14 ILH10:ILH14 IVD10:IVD14 JEZ10:JEZ14 JOV10:JOV14 JYR10:JYR14 KIN10:KIN14 KSJ10:KSJ14 LCF10:LCF14 LMB10:LMB14 LVX10:LVX14 MFT10:MFT14 MPP10:MPP14 MZL10:MZL14 NJH10:NJH14 NTD10:NTD14 OCZ10:OCZ14 OMV10:OMV14 OWR10:OWR14 PGN10:PGN14 PQJ10:PQJ14 QAF10:QAF14 QKB10:QKB14 QTX10:QTX14 RDT10:RDT14 RNP10:RNP14 RXL10:RXL14 SHH10:SHH14 SRD10:SRD14 TAZ10:TAZ14 TKV10:TKV14 TUR10:TUR14 UEN10:UEN14 UOJ10:UOJ14 UYF10:UYF14 VIB10:VIB14 VRX10:VRX14 WBT10:WBT14 WLP10:WLP14 WVL10:WVL14 D65546:D65550 IZ65546:IZ65550 SV65546:SV65550 ACR65546:ACR65550 AMN65546:AMN65550 AWJ65546:AWJ65550 BGF65546:BGF65550 BQB65546:BQB65550 BZX65546:BZX65550 CJT65546:CJT65550 CTP65546:CTP65550 DDL65546:DDL65550 DNH65546:DNH65550 DXD65546:DXD65550 EGZ65546:EGZ65550 EQV65546:EQV65550 FAR65546:FAR65550 FKN65546:FKN65550 FUJ65546:FUJ65550 GEF65546:GEF65550 GOB65546:GOB65550 GXX65546:GXX65550 HHT65546:HHT65550 HRP65546:HRP65550 IBL65546:IBL65550 ILH65546:ILH65550 IVD65546:IVD65550 JEZ65546:JEZ65550 JOV65546:JOV65550 JYR65546:JYR65550 KIN65546:KIN65550 KSJ65546:KSJ65550 LCF65546:LCF65550 LMB65546:LMB65550 LVX65546:LVX65550 MFT65546:MFT65550 MPP65546:MPP65550 MZL65546:MZL65550 NJH65546:NJH65550 NTD65546:NTD65550 OCZ65546:OCZ65550 OMV65546:OMV65550 OWR65546:OWR65550 PGN65546:PGN65550 PQJ65546:PQJ65550 QAF65546:QAF65550 QKB65546:QKB65550 QTX65546:QTX65550 RDT65546:RDT65550 RNP65546:RNP65550 RXL65546:RXL65550 SHH65546:SHH65550 SRD65546:SRD65550 TAZ65546:TAZ65550 TKV65546:TKV65550 TUR65546:TUR65550 UEN65546:UEN65550 UOJ65546:UOJ65550 UYF65546:UYF65550 VIB65546:VIB65550 VRX65546:VRX65550 WBT65546:WBT65550 WLP65546:WLP65550 WVL65546:WVL65550 D131082:D131086 IZ131082:IZ131086 SV131082:SV131086 ACR131082:ACR131086 AMN131082:AMN131086 AWJ131082:AWJ131086 BGF131082:BGF131086 BQB131082:BQB131086 BZX131082:BZX131086 CJT131082:CJT131086 CTP131082:CTP131086 DDL131082:DDL131086 DNH131082:DNH131086 DXD131082:DXD131086 EGZ131082:EGZ131086 EQV131082:EQV131086 FAR131082:FAR131086 FKN131082:FKN131086 FUJ131082:FUJ131086 GEF131082:GEF131086 GOB131082:GOB131086 GXX131082:GXX131086 HHT131082:HHT131086 HRP131082:HRP131086 IBL131082:IBL131086 ILH131082:ILH131086 IVD131082:IVD131086 JEZ131082:JEZ131086 JOV131082:JOV131086 JYR131082:JYR131086 KIN131082:KIN131086 KSJ131082:KSJ131086 LCF131082:LCF131086 LMB131082:LMB131086 LVX131082:LVX131086 MFT131082:MFT131086 MPP131082:MPP131086 MZL131082:MZL131086 NJH131082:NJH131086 NTD131082:NTD131086 OCZ131082:OCZ131086 OMV131082:OMV131086 OWR131082:OWR131086 PGN131082:PGN131086 PQJ131082:PQJ131086 QAF131082:QAF131086 QKB131082:QKB131086 QTX131082:QTX131086 RDT131082:RDT131086 RNP131082:RNP131086 RXL131082:RXL131086 SHH131082:SHH131086 SRD131082:SRD131086 TAZ131082:TAZ131086 TKV131082:TKV131086 TUR131082:TUR131086 UEN131082:UEN131086 UOJ131082:UOJ131086 UYF131082:UYF131086 VIB131082:VIB131086 VRX131082:VRX131086 WBT131082:WBT131086 WLP131082:WLP131086 WVL131082:WVL131086 D196618:D196622 IZ196618:IZ196622 SV196618:SV196622 ACR196618:ACR196622 AMN196618:AMN196622 AWJ196618:AWJ196622 BGF196618:BGF196622 BQB196618:BQB196622 BZX196618:BZX196622 CJT196618:CJT196622 CTP196618:CTP196622 DDL196618:DDL196622 DNH196618:DNH196622 DXD196618:DXD196622 EGZ196618:EGZ196622 EQV196618:EQV196622 FAR196618:FAR196622 FKN196618:FKN196622 FUJ196618:FUJ196622 GEF196618:GEF196622 GOB196618:GOB196622 GXX196618:GXX196622 HHT196618:HHT196622 HRP196618:HRP196622 IBL196618:IBL196622 ILH196618:ILH196622 IVD196618:IVD196622 JEZ196618:JEZ196622 JOV196618:JOV196622 JYR196618:JYR196622 KIN196618:KIN196622 KSJ196618:KSJ196622 LCF196618:LCF196622 LMB196618:LMB196622 LVX196618:LVX196622 MFT196618:MFT196622 MPP196618:MPP196622 MZL196618:MZL196622 NJH196618:NJH196622 NTD196618:NTD196622 OCZ196618:OCZ196622 OMV196618:OMV196622 OWR196618:OWR196622 PGN196618:PGN196622 PQJ196618:PQJ196622 QAF196618:QAF196622 QKB196618:QKB196622 QTX196618:QTX196622 RDT196618:RDT196622 RNP196618:RNP196622 RXL196618:RXL196622 SHH196618:SHH196622 SRD196618:SRD196622 TAZ196618:TAZ196622 TKV196618:TKV196622 TUR196618:TUR196622 UEN196618:UEN196622 UOJ196618:UOJ196622 UYF196618:UYF196622 VIB196618:VIB196622 VRX196618:VRX196622 WBT196618:WBT196622 WLP196618:WLP196622 WVL196618:WVL196622 D262154:D262158 IZ262154:IZ262158 SV262154:SV262158 ACR262154:ACR262158 AMN262154:AMN262158 AWJ262154:AWJ262158 BGF262154:BGF262158 BQB262154:BQB262158 BZX262154:BZX262158 CJT262154:CJT262158 CTP262154:CTP262158 DDL262154:DDL262158 DNH262154:DNH262158 DXD262154:DXD262158 EGZ262154:EGZ262158 EQV262154:EQV262158 FAR262154:FAR262158 FKN262154:FKN262158 FUJ262154:FUJ262158 GEF262154:GEF262158 GOB262154:GOB262158 GXX262154:GXX262158 HHT262154:HHT262158 HRP262154:HRP262158 IBL262154:IBL262158 ILH262154:ILH262158 IVD262154:IVD262158 JEZ262154:JEZ262158 JOV262154:JOV262158 JYR262154:JYR262158 KIN262154:KIN262158 KSJ262154:KSJ262158 LCF262154:LCF262158 LMB262154:LMB262158 LVX262154:LVX262158 MFT262154:MFT262158 MPP262154:MPP262158 MZL262154:MZL262158 NJH262154:NJH262158 NTD262154:NTD262158 OCZ262154:OCZ262158 OMV262154:OMV262158 OWR262154:OWR262158 PGN262154:PGN262158 PQJ262154:PQJ262158 QAF262154:QAF262158 QKB262154:QKB262158 QTX262154:QTX262158 RDT262154:RDT262158 RNP262154:RNP262158 RXL262154:RXL262158 SHH262154:SHH262158 SRD262154:SRD262158 TAZ262154:TAZ262158 TKV262154:TKV262158 TUR262154:TUR262158 UEN262154:UEN262158 UOJ262154:UOJ262158 UYF262154:UYF262158 VIB262154:VIB262158 VRX262154:VRX262158 WBT262154:WBT262158 WLP262154:WLP262158 WVL262154:WVL262158 D327690:D327694 IZ327690:IZ327694 SV327690:SV327694 ACR327690:ACR327694 AMN327690:AMN327694 AWJ327690:AWJ327694 BGF327690:BGF327694 BQB327690:BQB327694 BZX327690:BZX327694 CJT327690:CJT327694 CTP327690:CTP327694 DDL327690:DDL327694 DNH327690:DNH327694 DXD327690:DXD327694 EGZ327690:EGZ327694 EQV327690:EQV327694 FAR327690:FAR327694 FKN327690:FKN327694 FUJ327690:FUJ327694 GEF327690:GEF327694 GOB327690:GOB327694 GXX327690:GXX327694 HHT327690:HHT327694 HRP327690:HRP327694 IBL327690:IBL327694 ILH327690:ILH327694 IVD327690:IVD327694 JEZ327690:JEZ327694 JOV327690:JOV327694 JYR327690:JYR327694 KIN327690:KIN327694 KSJ327690:KSJ327694 LCF327690:LCF327694 LMB327690:LMB327694 LVX327690:LVX327694 MFT327690:MFT327694 MPP327690:MPP327694 MZL327690:MZL327694 NJH327690:NJH327694 NTD327690:NTD327694 OCZ327690:OCZ327694 OMV327690:OMV327694 OWR327690:OWR327694 PGN327690:PGN327694 PQJ327690:PQJ327694 QAF327690:QAF327694 QKB327690:QKB327694 QTX327690:QTX327694 RDT327690:RDT327694 RNP327690:RNP327694 RXL327690:RXL327694 SHH327690:SHH327694 SRD327690:SRD327694 TAZ327690:TAZ327694 TKV327690:TKV327694 TUR327690:TUR327694 UEN327690:UEN327694 UOJ327690:UOJ327694 UYF327690:UYF327694 VIB327690:VIB327694 VRX327690:VRX327694 WBT327690:WBT327694 WLP327690:WLP327694 WVL327690:WVL327694 D393226:D393230 IZ393226:IZ393230 SV393226:SV393230 ACR393226:ACR393230 AMN393226:AMN393230 AWJ393226:AWJ393230 BGF393226:BGF393230 BQB393226:BQB393230 BZX393226:BZX393230 CJT393226:CJT393230 CTP393226:CTP393230 DDL393226:DDL393230 DNH393226:DNH393230 DXD393226:DXD393230 EGZ393226:EGZ393230 EQV393226:EQV393230 FAR393226:FAR393230 FKN393226:FKN393230 FUJ393226:FUJ393230 GEF393226:GEF393230 GOB393226:GOB393230 GXX393226:GXX393230 HHT393226:HHT393230 HRP393226:HRP393230 IBL393226:IBL393230 ILH393226:ILH393230 IVD393226:IVD393230 JEZ393226:JEZ393230 JOV393226:JOV393230 JYR393226:JYR393230 KIN393226:KIN393230 KSJ393226:KSJ393230 LCF393226:LCF393230 LMB393226:LMB393230 LVX393226:LVX393230 MFT393226:MFT393230 MPP393226:MPP393230 MZL393226:MZL393230 NJH393226:NJH393230 NTD393226:NTD393230 OCZ393226:OCZ393230 OMV393226:OMV393230 OWR393226:OWR393230 PGN393226:PGN393230 PQJ393226:PQJ393230 QAF393226:QAF393230 QKB393226:QKB393230 QTX393226:QTX393230 RDT393226:RDT393230 RNP393226:RNP393230 RXL393226:RXL393230 SHH393226:SHH393230 SRD393226:SRD393230 TAZ393226:TAZ393230 TKV393226:TKV393230 TUR393226:TUR393230 UEN393226:UEN393230 UOJ393226:UOJ393230 UYF393226:UYF393230 VIB393226:VIB393230 VRX393226:VRX393230 WBT393226:WBT393230 WLP393226:WLP393230 WVL393226:WVL393230 D458762:D458766 IZ458762:IZ458766 SV458762:SV458766 ACR458762:ACR458766 AMN458762:AMN458766 AWJ458762:AWJ458766 BGF458762:BGF458766 BQB458762:BQB458766 BZX458762:BZX458766 CJT458762:CJT458766 CTP458762:CTP458766 DDL458762:DDL458766 DNH458762:DNH458766 DXD458762:DXD458766 EGZ458762:EGZ458766 EQV458762:EQV458766 FAR458762:FAR458766 FKN458762:FKN458766 FUJ458762:FUJ458766 GEF458762:GEF458766 GOB458762:GOB458766 GXX458762:GXX458766 HHT458762:HHT458766 HRP458762:HRP458766 IBL458762:IBL458766 ILH458762:ILH458766 IVD458762:IVD458766 JEZ458762:JEZ458766 JOV458762:JOV458766 JYR458762:JYR458766 KIN458762:KIN458766 KSJ458762:KSJ458766 LCF458762:LCF458766 LMB458762:LMB458766 LVX458762:LVX458766 MFT458762:MFT458766 MPP458762:MPP458766 MZL458762:MZL458766 NJH458762:NJH458766 NTD458762:NTD458766 OCZ458762:OCZ458766 OMV458762:OMV458766 OWR458762:OWR458766 PGN458762:PGN458766 PQJ458762:PQJ458766 QAF458762:QAF458766 QKB458762:QKB458766 QTX458762:QTX458766 RDT458762:RDT458766 RNP458762:RNP458766 RXL458762:RXL458766 SHH458762:SHH458766 SRD458762:SRD458766 TAZ458762:TAZ458766 TKV458762:TKV458766 TUR458762:TUR458766 UEN458762:UEN458766 UOJ458762:UOJ458766 UYF458762:UYF458766 VIB458762:VIB458766 VRX458762:VRX458766 WBT458762:WBT458766 WLP458762:WLP458766 WVL458762:WVL458766 D524298:D524302 IZ524298:IZ524302 SV524298:SV524302 ACR524298:ACR524302 AMN524298:AMN524302 AWJ524298:AWJ524302 BGF524298:BGF524302 BQB524298:BQB524302 BZX524298:BZX524302 CJT524298:CJT524302 CTP524298:CTP524302 DDL524298:DDL524302 DNH524298:DNH524302 DXD524298:DXD524302 EGZ524298:EGZ524302 EQV524298:EQV524302 FAR524298:FAR524302 FKN524298:FKN524302 FUJ524298:FUJ524302 GEF524298:GEF524302 GOB524298:GOB524302 GXX524298:GXX524302 HHT524298:HHT524302 HRP524298:HRP524302 IBL524298:IBL524302 ILH524298:ILH524302 IVD524298:IVD524302 JEZ524298:JEZ524302 JOV524298:JOV524302 JYR524298:JYR524302 KIN524298:KIN524302 KSJ524298:KSJ524302 LCF524298:LCF524302 LMB524298:LMB524302 LVX524298:LVX524302 MFT524298:MFT524302 MPP524298:MPP524302 MZL524298:MZL524302 NJH524298:NJH524302 NTD524298:NTD524302 OCZ524298:OCZ524302 OMV524298:OMV524302 OWR524298:OWR524302 PGN524298:PGN524302 PQJ524298:PQJ524302 QAF524298:QAF524302 QKB524298:QKB524302 QTX524298:QTX524302 RDT524298:RDT524302 RNP524298:RNP524302 RXL524298:RXL524302 SHH524298:SHH524302 SRD524298:SRD524302 TAZ524298:TAZ524302 TKV524298:TKV524302 TUR524298:TUR524302 UEN524298:UEN524302 UOJ524298:UOJ524302 UYF524298:UYF524302 VIB524298:VIB524302 VRX524298:VRX524302 WBT524298:WBT524302 WLP524298:WLP524302 WVL524298:WVL524302 D589834:D589838 IZ589834:IZ589838 SV589834:SV589838 ACR589834:ACR589838 AMN589834:AMN589838 AWJ589834:AWJ589838 BGF589834:BGF589838 BQB589834:BQB589838 BZX589834:BZX589838 CJT589834:CJT589838 CTP589834:CTP589838 DDL589834:DDL589838 DNH589834:DNH589838 DXD589834:DXD589838 EGZ589834:EGZ589838 EQV589834:EQV589838 FAR589834:FAR589838 FKN589834:FKN589838 FUJ589834:FUJ589838 GEF589834:GEF589838 GOB589834:GOB589838 GXX589834:GXX589838 HHT589834:HHT589838 HRP589834:HRP589838 IBL589834:IBL589838 ILH589834:ILH589838 IVD589834:IVD589838 JEZ589834:JEZ589838 JOV589834:JOV589838 JYR589834:JYR589838 KIN589834:KIN589838 KSJ589834:KSJ589838 LCF589834:LCF589838 LMB589834:LMB589838 LVX589834:LVX589838 MFT589834:MFT589838 MPP589834:MPP589838 MZL589834:MZL589838 NJH589834:NJH589838 NTD589834:NTD589838 OCZ589834:OCZ589838 OMV589834:OMV589838 OWR589834:OWR589838 PGN589834:PGN589838 PQJ589834:PQJ589838 QAF589834:QAF589838 QKB589834:QKB589838 QTX589834:QTX589838 RDT589834:RDT589838 RNP589834:RNP589838 RXL589834:RXL589838 SHH589834:SHH589838 SRD589834:SRD589838 TAZ589834:TAZ589838 TKV589834:TKV589838 TUR589834:TUR589838 UEN589834:UEN589838 UOJ589834:UOJ589838 UYF589834:UYF589838 VIB589834:VIB589838 VRX589834:VRX589838 WBT589834:WBT589838 WLP589834:WLP589838 WVL589834:WVL589838 D655370:D655374 IZ655370:IZ655374 SV655370:SV655374 ACR655370:ACR655374 AMN655370:AMN655374 AWJ655370:AWJ655374 BGF655370:BGF655374 BQB655370:BQB655374 BZX655370:BZX655374 CJT655370:CJT655374 CTP655370:CTP655374 DDL655370:DDL655374 DNH655370:DNH655374 DXD655370:DXD655374 EGZ655370:EGZ655374 EQV655370:EQV655374 FAR655370:FAR655374 FKN655370:FKN655374 FUJ655370:FUJ655374 GEF655370:GEF655374 GOB655370:GOB655374 GXX655370:GXX655374 HHT655370:HHT655374 HRP655370:HRP655374 IBL655370:IBL655374 ILH655370:ILH655374 IVD655370:IVD655374 JEZ655370:JEZ655374 JOV655370:JOV655374 JYR655370:JYR655374 KIN655370:KIN655374 KSJ655370:KSJ655374 LCF655370:LCF655374 LMB655370:LMB655374 LVX655370:LVX655374 MFT655370:MFT655374 MPP655370:MPP655374 MZL655370:MZL655374 NJH655370:NJH655374 NTD655370:NTD655374 OCZ655370:OCZ655374 OMV655370:OMV655374 OWR655370:OWR655374 PGN655370:PGN655374 PQJ655370:PQJ655374 QAF655370:QAF655374 QKB655370:QKB655374 QTX655370:QTX655374 RDT655370:RDT655374 RNP655370:RNP655374 RXL655370:RXL655374 SHH655370:SHH655374 SRD655370:SRD655374 TAZ655370:TAZ655374 TKV655370:TKV655374 TUR655370:TUR655374 UEN655370:UEN655374 UOJ655370:UOJ655374 UYF655370:UYF655374 VIB655370:VIB655374 VRX655370:VRX655374 WBT655370:WBT655374 WLP655370:WLP655374 WVL655370:WVL655374 D720906:D720910 IZ720906:IZ720910 SV720906:SV720910 ACR720906:ACR720910 AMN720906:AMN720910 AWJ720906:AWJ720910 BGF720906:BGF720910 BQB720906:BQB720910 BZX720906:BZX720910 CJT720906:CJT720910 CTP720906:CTP720910 DDL720906:DDL720910 DNH720906:DNH720910 DXD720906:DXD720910 EGZ720906:EGZ720910 EQV720906:EQV720910 FAR720906:FAR720910 FKN720906:FKN720910 FUJ720906:FUJ720910 GEF720906:GEF720910 GOB720906:GOB720910 GXX720906:GXX720910 HHT720906:HHT720910 HRP720906:HRP720910 IBL720906:IBL720910 ILH720906:ILH720910 IVD720906:IVD720910 JEZ720906:JEZ720910 JOV720906:JOV720910 JYR720906:JYR720910 KIN720906:KIN720910 KSJ720906:KSJ720910 LCF720906:LCF720910 LMB720906:LMB720910 LVX720906:LVX720910 MFT720906:MFT720910 MPP720906:MPP720910 MZL720906:MZL720910 NJH720906:NJH720910 NTD720906:NTD720910 OCZ720906:OCZ720910 OMV720906:OMV720910 OWR720906:OWR720910 PGN720906:PGN720910 PQJ720906:PQJ720910 QAF720906:QAF720910 QKB720906:QKB720910 QTX720906:QTX720910 RDT720906:RDT720910 RNP720906:RNP720910 RXL720906:RXL720910 SHH720906:SHH720910 SRD720906:SRD720910 TAZ720906:TAZ720910 TKV720906:TKV720910 TUR720906:TUR720910 UEN720906:UEN720910 UOJ720906:UOJ720910 UYF720906:UYF720910 VIB720906:VIB720910 VRX720906:VRX720910 WBT720906:WBT720910 WLP720906:WLP720910 WVL720906:WVL720910 D786442:D786446 IZ786442:IZ786446 SV786442:SV786446 ACR786442:ACR786446 AMN786442:AMN786446 AWJ786442:AWJ786446 BGF786442:BGF786446 BQB786442:BQB786446 BZX786442:BZX786446 CJT786442:CJT786446 CTP786442:CTP786446 DDL786442:DDL786446 DNH786442:DNH786446 DXD786442:DXD786446 EGZ786442:EGZ786446 EQV786442:EQV786446 FAR786442:FAR786446 FKN786442:FKN786446 FUJ786442:FUJ786446 GEF786442:GEF786446 GOB786442:GOB786446 GXX786442:GXX786446 HHT786442:HHT786446 HRP786442:HRP786446 IBL786442:IBL786446 ILH786442:ILH786446 IVD786442:IVD786446 JEZ786442:JEZ786446 JOV786442:JOV786446 JYR786442:JYR786446 KIN786442:KIN786446 KSJ786442:KSJ786446 LCF786442:LCF786446 LMB786442:LMB786446 LVX786442:LVX786446 MFT786442:MFT786446 MPP786442:MPP786446 MZL786442:MZL786446 NJH786442:NJH786446 NTD786442:NTD786446 OCZ786442:OCZ786446 OMV786442:OMV786446 OWR786442:OWR786446 PGN786442:PGN786446 PQJ786442:PQJ786446 QAF786442:QAF786446 QKB786442:QKB786446 QTX786442:QTX786446 RDT786442:RDT786446 RNP786442:RNP786446 RXL786442:RXL786446 SHH786442:SHH786446 SRD786442:SRD786446 TAZ786442:TAZ786446 TKV786442:TKV786446 TUR786442:TUR786446 UEN786442:UEN786446 UOJ786442:UOJ786446 UYF786442:UYF786446 VIB786442:VIB786446 VRX786442:VRX786446 WBT786442:WBT786446 WLP786442:WLP786446 WVL786442:WVL786446 D851978:D851982 IZ851978:IZ851982 SV851978:SV851982 ACR851978:ACR851982 AMN851978:AMN851982 AWJ851978:AWJ851982 BGF851978:BGF851982 BQB851978:BQB851982 BZX851978:BZX851982 CJT851978:CJT851982 CTP851978:CTP851982 DDL851978:DDL851982 DNH851978:DNH851982 DXD851978:DXD851982 EGZ851978:EGZ851982 EQV851978:EQV851982 FAR851978:FAR851982 FKN851978:FKN851982 FUJ851978:FUJ851982 GEF851978:GEF851982 GOB851978:GOB851982 GXX851978:GXX851982 HHT851978:HHT851982 HRP851978:HRP851982 IBL851978:IBL851982 ILH851978:ILH851982 IVD851978:IVD851982 JEZ851978:JEZ851982 JOV851978:JOV851982 JYR851978:JYR851982 KIN851978:KIN851982 KSJ851978:KSJ851982 LCF851978:LCF851982 LMB851978:LMB851982 LVX851978:LVX851982 MFT851978:MFT851982 MPP851978:MPP851982 MZL851978:MZL851982 NJH851978:NJH851982 NTD851978:NTD851982 OCZ851978:OCZ851982 OMV851978:OMV851982 OWR851978:OWR851982 PGN851978:PGN851982 PQJ851978:PQJ851982 QAF851978:QAF851982 QKB851978:QKB851982 QTX851978:QTX851982 RDT851978:RDT851982 RNP851978:RNP851982 RXL851978:RXL851982 SHH851978:SHH851982 SRD851978:SRD851982 TAZ851978:TAZ851982 TKV851978:TKV851982 TUR851978:TUR851982 UEN851978:UEN851982 UOJ851978:UOJ851982 UYF851978:UYF851982 VIB851978:VIB851982 VRX851978:VRX851982 WBT851978:WBT851982 WLP851978:WLP851982 WVL851978:WVL851982 D917514:D917518 IZ917514:IZ917518 SV917514:SV917518 ACR917514:ACR917518 AMN917514:AMN917518 AWJ917514:AWJ917518 BGF917514:BGF917518 BQB917514:BQB917518 BZX917514:BZX917518 CJT917514:CJT917518 CTP917514:CTP917518 DDL917514:DDL917518 DNH917514:DNH917518 DXD917514:DXD917518 EGZ917514:EGZ917518 EQV917514:EQV917518 FAR917514:FAR917518 FKN917514:FKN917518 FUJ917514:FUJ917518 GEF917514:GEF917518 GOB917514:GOB917518 GXX917514:GXX917518 HHT917514:HHT917518 HRP917514:HRP917518 IBL917514:IBL917518 ILH917514:ILH917518 IVD917514:IVD917518 JEZ917514:JEZ917518 JOV917514:JOV917518 JYR917514:JYR917518 KIN917514:KIN917518 KSJ917514:KSJ917518 LCF917514:LCF917518 LMB917514:LMB917518 LVX917514:LVX917518 MFT917514:MFT917518 MPP917514:MPP917518 MZL917514:MZL917518 NJH917514:NJH917518 NTD917514:NTD917518 OCZ917514:OCZ917518 OMV917514:OMV917518 OWR917514:OWR917518 PGN917514:PGN917518 PQJ917514:PQJ917518 QAF917514:QAF917518 QKB917514:QKB917518 QTX917514:QTX917518 RDT917514:RDT917518 RNP917514:RNP917518 RXL917514:RXL917518 SHH917514:SHH917518 SRD917514:SRD917518 TAZ917514:TAZ917518 TKV917514:TKV917518 TUR917514:TUR917518 UEN917514:UEN917518 UOJ917514:UOJ917518 UYF917514:UYF917518 VIB917514:VIB917518 VRX917514:VRX917518 WBT917514:WBT917518 WLP917514:WLP917518 WVL917514:WVL917518 D983050:D983054 IZ983050:IZ983054 SV983050:SV983054 ACR983050:ACR983054 AMN983050:AMN983054 AWJ983050:AWJ983054 BGF983050:BGF983054 BQB983050:BQB983054 BZX983050:BZX983054 CJT983050:CJT983054 CTP983050:CTP983054 DDL983050:DDL983054 DNH983050:DNH983054 DXD983050:DXD983054 EGZ983050:EGZ983054 EQV983050:EQV983054 FAR983050:FAR983054 FKN983050:FKN983054 FUJ983050:FUJ983054 GEF983050:GEF983054 GOB983050:GOB983054 GXX983050:GXX983054 HHT983050:HHT983054 HRP983050:HRP983054 IBL983050:IBL983054 ILH983050:ILH983054 IVD983050:IVD983054 JEZ983050:JEZ983054 JOV983050:JOV983054 JYR983050:JYR983054 KIN983050:KIN983054 KSJ983050:KSJ983054 LCF983050:LCF983054 LMB983050:LMB983054 LVX983050:LVX983054 MFT983050:MFT983054 MPP983050:MPP983054 MZL983050:MZL983054 NJH983050:NJH983054 NTD983050:NTD983054 OCZ983050:OCZ983054 OMV983050:OMV983054 OWR983050:OWR983054 PGN983050:PGN983054 PQJ983050:PQJ983054 QAF983050:QAF983054 QKB983050:QKB983054 QTX983050:QTX983054 RDT983050:RDT983054 RNP983050:RNP983054 RXL983050:RXL983054 SHH983050:SHH983054 SRD983050:SRD983054 TAZ983050:TAZ983054 TKV983050:TKV983054 TUR983050:TUR983054 UEN983050:UEN983054 UOJ983050:UOJ983054 UYF983050:UYF983054 VIB983050:VIB983054 VRX983050:VRX983054 WBT983050:WBT983054 WLP983050:WLP983054 WVL983050:WVL983054" xr:uid="{90BD0338-84CE-4C60-BD61-14422159F98F}">
      <formula1>$T$1:$T$3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D309-6306-4F92-BBA0-0D40D5BD57C0}">
  <dimension ref="A1:N71"/>
  <sheetViews>
    <sheetView workbookViewId="0">
      <selection activeCell="Q14" sqref="Q14"/>
    </sheetView>
  </sheetViews>
  <sheetFormatPr defaultColWidth="11" defaultRowHeight="13.15"/>
  <cols>
    <col min="1" max="1" width="3.140625" style="80" customWidth="1"/>
    <col min="2" max="2" width="8.85546875" style="80" customWidth="1"/>
    <col min="3" max="3" width="34.140625" style="80" customWidth="1"/>
    <col min="4" max="4" width="9.28515625" style="80" customWidth="1"/>
    <col min="5" max="5" width="2.28515625" style="80" customWidth="1"/>
    <col min="6" max="6" width="9" style="80" customWidth="1"/>
    <col min="7" max="7" width="2" style="80" customWidth="1"/>
    <col min="8" max="8" width="9.140625" style="80" customWidth="1"/>
    <col min="9" max="9" width="1.85546875" style="80" customWidth="1"/>
    <col min="10" max="10" width="26.5703125" style="80" customWidth="1"/>
    <col min="11" max="11" width="1.85546875" style="80" customWidth="1"/>
    <col min="12" max="12" width="7.7109375" style="80" customWidth="1"/>
    <col min="13" max="13" width="1.85546875" style="80" customWidth="1"/>
    <col min="14" max="14" width="14.42578125" style="80" customWidth="1"/>
    <col min="15" max="256" width="11" style="80"/>
    <col min="257" max="257" width="3.140625" style="80" customWidth="1"/>
    <col min="258" max="258" width="8.85546875" style="80" customWidth="1"/>
    <col min="259" max="259" width="34.140625" style="80" customWidth="1"/>
    <col min="260" max="260" width="9.28515625" style="80" customWidth="1"/>
    <col min="261" max="261" width="2.28515625" style="80" customWidth="1"/>
    <col min="262" max="262" width="9" style="80" customWidth="1"/>
    <col min="263" max="263" width="2" style="80" customWidth="1"/>
    <col min="264" max="264" width="9.140625" style="80" customWidth="1"/>
    <col min="265" max="265" width="1.85546875" style="80" customWidth="1"/>
    <col min="266" max="266" width="26.5703125" style="80" customWidth="1"/>
    <col min="267" max="267" width="1.85546875" style="80" customWidth="1"/>
    <col min="268" max="268" width="7.7109375" style="80" customWidth="1"/>
    <col min="269" max="269" width="1.85546875" style="80" customWidth="1"/>
    <col min="270" max="270" width="14.42578125" style="80" customWidth="1"/>
    <col min="271" max="512" width="11" style="80"/>
    <col min="513" max="513" width="3.140625" style="80" customWidth="1"/>
    <col min="514" max="514" width="8.85546875" style="80" customWidth="1"/>
    <col min="515" max="515" width="34.140625" style="80" customWidth="1"/>
    <col min="516" max="516" width="9.28515625" style="80" customWidth="1"/>
    <col min="517" max="517" width="2.28515625" style="80" customWidth="1"/>
    <col min="518" max="518" width="9" style="80" customWidth="1"/>
    <col min="519" max="519" width="2" style="80" customWidth="1"/>
    <col min="520" max="520" width="9.140625" style="80" customWidth="1"/>
    <col min="521" max="521" width="1.85546875" style="80" customWidth="1"/>
    <col min="522" max="522" width="26.5703125" style="80" customWidth="1"/>
    <col min="523" max="523" width="1.85546875" style="80" customWidth="1"/>
    <col min="524" max="524" width="7.7109375" style="80" customWidth="1"/>
    <col min="525" max="525" width="1.85546875" style="80" customWidth="1"/>
    <col min="526" max="526" width="14.42578125" style="80" customWidth="1"/>
    <col min="527" max="768" width="11" style="80"/>
    <col min="769" max="769" width="3.140625" style="80" customWidth="1"/>
    <col min="770" max="770" width="8.85546875" style="80" customWidth="1"/>
    <col min="771" max="771" width="34.140625" style="80" customWidth="1"/>
    <col min="772" max="772" width="9.28515625" style="80" customWidth="1"/>
    <col min="773" max="773" width="2.28515625" style="80" customWidth="1"/>
    <col min="774" max="774" width="9" style="80" customWidth="1"/>
    <col min="775" max="775" width="2" style="80" customWidth="1"/>
    <col min="776" max="776" width="9.140625" style="80" customWidth="1"/>
    <col min="777" max="777" width="1.85546875" style="80" customWidth="1"/>
    <col min="778" max="778" width="26.5703125" style="80" customWidth="1"/>
    <col min="779" max="779" width="1.85546875" style="80" customWidth="1"/>
    <col min="780" max="780" width="7.7109375" style="80" customWidth="1"/>
    <col min="781" max="781" width="1.85546875" style="80" customWidth="1"/>
    <col min="782" max="782" width="14.42578125" style="80" customWidth="1"/>
    <col min="783" max="1024" width="11" style="80"/>
    <col min="1025" max="1025" width="3.140625" style="80" customWidth="1"/>
    <col min="1026" max="1026" width="8.85546875" style="80" customWidth="1"/>
    <col min="1027" max="1027" width="34.140625" style="80" customWidth="1"/>
    <col min="1028" max="1028" width="9.28515625" style="80" customWidth="1"/>
    <col min="1029" max="1029" width="2.28515625" style="80" customWidth="1"/>
    <col min="1030" max="1030" width="9" style="80" customWidth="1"/>
    <col min="1031" max="1031" width="2" style="80" customWidth="1"/>
    <col min="1032" max="1032" width="9.140625" style="80" customWidth="1"/>
    <col min="1033" max="1033" width="1.85546875" style="80" customWidth="1"/>
    <col min="1034" max="1034" width="26.5703125" style="80" customWidth="1"/>
    <col min="1035" max="1035" width="1.85546875" style="80" customWidth="1"/>
    <col min="1036" max="1036" width="7.7109375" style="80" customWidth="1"/>
    <col min="1037" max="1037" width="1.85546875" style="80" customWidth="1"/>
    <col min="1038" max="1038" width="14.42578125" style="80" customWidth="1"/>
    <col min="1039" max="1280" width="11" style="80"/>
    <col min="1281" max="1281" width="3.140625" style="80" customWidth="1"/>
    <col min="1282" max="1282" width="8.85546875" style="80" customWidth="1"/>
    <col min="1283" max="1283" width="34.140625" style="80" customWidth="1"/>
    <col min="1284" max="1284" width="9.28515625" style="80" customWidth="1"/>
    <col min="1285" max="1285" width="2.28515625" style="80" customWidth="1"/>
    <col min="1286" max="1286" width="9" style="80" customWidth="1"/>
    <col min="1287" max="1287" width="2" style="80" customWidth="1"/>
    <col min="1288" max="1288" width="9.140625" style="80" customWidth="1"/>
    <col min="1289" max="1289" width="1.85546875" style="80" customWidth="1"/>
    <col min="1290" max="1290" width="26.5703125" style="80" customWidth="1"/>
    <col min="1291" max="1291" width="1.85546875" style="80" customWidth="1"/>
    <col min="1292" max="1292" width="7.7109375" style="80" customWidth="1"/>
    <col min="1293" max="1293" width="1.85546875" style="80" customWidth="1"/>
    <col min="1294" max="1294" width="14.42578125" style="80" customWidth="1"/>
    <col min="1295" max="1536" width="11" style="80"/>
    <col min="1537" max="1537" width="3.140625" style="80" customWidth="1"/>
    <col min="1538" max="1538" width="8.85546875" style="80" customWidth="1"/>
    <col min="1539" max="1539" width="34.140625" style="80" customWidth="1"/>
    <col min="1540" max="1540" width="9.28515625" style="80" customWidth="1"/>
    <col min="1541" max="1541" width="2.28515625" style="80" customWidth="1"/>
    <col min="1542" max="1542" width="9" style="80" customWidth="1"/>
    <col min="1543" max="1543" width="2" style="80" customWidth="1"/>
    <col min="1544" max="1544" width="9.140625" style="80" customWidth="1"/>
    <col min="1545" max="1545" width="1.85546875" style="80" customWidth="1"/>
    <col min="1546" max="1546" width="26.5703125" style="80" customWidth="1"/>
    <col min="1547" max="1547" width="1.85546875" style="80" customWidth="1"/>
    <col min="1548" max="1548" width="7.7109375" style="80" customWidth="1"/>
    <col min="1549" max="1549" width="1.85546875" style="80" customWidth="1"/>
    <col min="1550" max="1550" width="14.42578125" style="80" customWidth="1"/>
    <col min="1551" max="1792" width="11" style="80"/>
    <col min="1793" max="1793" width="3.140625" style="80" customWidth="1"/>
    <col min="1794" max="1794" width="8.85546875" style="80" customWidth="1"/>
    <col min="1795" max="1795" width="34.140625" style="80" customWidth="1"/>
    <col min="1796" max="1796" width="9.28515625" style="80" customWidth="1"/>
    <col min="1797" max="1797" width="2.28515625" style="80" customWidth="1"/>
    <col min="1798" max="1798" width="9" style="80" customWidth="1"/>
    <col min="1799" max="1799" width="2" style="80" customWidth="1"/>
    <col min="1800" max="1800" width="9.140625" style="80" customWidth="1"/>
    <col min="1801" max="1801" width="1.85546875" style="80" customWidth="1"/>
    <col min="1802" max="1802" width="26.5703125" style="80" customWidth="1"/>
    <col min="1803" max="1803" width="1.85546875" style="80" customWidth="1"/>
    <col min="1804" max="1804" width="7.7109375" style="80" customWidth="1"/>
    <col min="1805" max="1805" width="1.85546875" style="80" customWidth="1"/>
    <col min="1806" max="1806" width="14.42578125" style="80" customWidth="1"/>
    <col min="1807" max="2048" width="11" style="80"/>
    <col min="2049" max="2049" width="3.140625" style="80" customWidth="1"/>
    <col min="2050" max="2050" width="8.85546875" style="80" customWidth="1"/>
    <col min="2051" max="2051" width="34.140625" style="80" customWidth="1"/>
    <col min="2052" max="2052" width="9.28515625" style="80" customWidth="1"/>
    <col min="2053" max="2053" width="2.28515625" style="80" customWidth="1"/>
    <col min="2054" max="2054" width="9" style="80" customWidth="1"/>
    <col min="2055" max="2055" width="2" style="80" customWidth="1"/>
    <col min="2056" max="2056" width="9.140625" style="80" customWidth="1"/>
    <col min="2057" max="2057" width="1.85546875" style="80" customWidth="1"/>
    <col min="2058" max="2058" width="26.5703125" style="80" customWidth="1"/>
    <col min="2059" max="2059" width="1.85546875" style="80" customWidth="1"/>
    <col min="2060" max="2060" width="7.7109375" style="80" customWidth="1"/>
    <col min="2061" max="2061" width="1.85546875" style="80" customWidth="1"/>
    <col min="2062" max="2062" width="14.42578125" style="80" customWidth="1"/>
    <col min="2063" max="2304" width="11" style="80"/>
    <col min="2305" max="2305" width="3.140625" style="80" customWidth="1"/>
    <col min="2306" max="2306" width="8.85546875" style="80" customWidth="1"/>
    <col min="2307" max="2307" width="34.140625" style="80" customWidth="1"/>
    <col min="2308" max="2308" width="9.28515625" style="80" customWidth="1"/>
    <col min="2309" max="2309" width="2.28515625" style="80" customWidth="1"/>
    <col min="2310" max="2310" width="9" style="80" customWidth="1"/>
    <col min="2311" max="2311" width="2" style="80" customWidth="1"/>
    <col min="2312" max="2312" width="9.140625" style="80" customWidth="1"/>
    <col min="2313" max="2313" width="1.85546875" style="80" customWidth="1"/>
    <col min="2314" max="2314" width="26.5703125" style="80" customWidth="1"/>
    <col min="2315" max="2315" width="1.85546875" style="80" customWidth="1"/>
    <col min="2316" max="2316" width="7.7109375" style="80" customWidth="1"/>
    <col min="2317" max="2317" width="1.85546875" style="80" customWidth="1"/>
    <col min="2318" max="2318" width="14.42578125" style="80" customWidth="1"/>
    <col min="2319" max="2560" width="11" style="80"/>
    <col min="2561" max="2561" width="3.140625" style="80" customWidth="1"/>
    <col min="2562" max="2562" width="8.85546875" style="80" customWidth="1"/>
    <col min="2563" max="2563" width="34.140625" style="80" customWidth="1"/>
    <col min="2564" max="2564" width="9.28515625" style="80" customWidth="1"/>
    <col min="2565" max="2565" width="2.28515625" style="80" customWidth="1"/>
    <col min="2566" max="2566" width="9" style="80" customWidth="1"/>
    <col min="2567" max="2567" width="2" style="80" customWidth="1"/>
    <col min="2568" max="2568" width="9.140625" style="80" customWidth="1"/>
    <col min="2569" max="2569" width="1.85546875" style="80" customWidth="1"/>
    <col min="2570" max="2570" width="26.5703125" style="80" customWidth="1"/>
    <col min="2571" max="2571" width="1.85546875" style="80" customWidth="1"/>
    <col min="2572" max="2572" width="7.7109375" style="80" customWidth="1"/>
    <col min="2573" max="2573" width="1.85546875" style="80" customWidth="1"/>
    <col min="2574" max="2574" width="14.42578125" style="80" customWidth="1"/>
    <col min="2575" max="2816" width="11" style="80"/>
    <col min="2817" max="2817" width="3.140625" style="80" customWidth="1"/>
    <col min="2818" max="2818" width="8.85546875" style="80" customWidth="1"/>
    <col min="2819" max="2819" width="34.140625" style="80" customWidth="1"/>
    <col min="2820" max="2820" width="9.28515625" style="80" customWidth="1"/>
    <col min="2821" max="2821" width="2.28515625" style="80" customWidth="1"/>
    <col min="2822" max="2822" width="9" style="80" customWidth="1"/>
    <col min="2823" max="2823" width="2" style="80" customWidth="1"/>
    <col min="2824" max="2824" width="9.140625" style="80" customWidth="1"/>
    <col min="2825" max="2825" width="1.85546875" style="80" customWidth="1"/>
    <col min="2826" max="2826" width="26.5703125" style="80" customWidth="1"/>
    <col min="2827" max="2827" width="1.85546875" style="80" customWidth="1"/>
    <col min="2828" max="2828" width="7.7109375" style="80" customWidth="1"/>
    <col min="2829" max="2829" width="1.85546875" style="80" customWidth="1"/>
    <col min="2830" max="2830" width="14.42578125" style="80" customWidth="1"/>
    <col min="2831" max="3072" width="11" style="80"/>
    <col min="3073" max="3073" width="3.140625" style="80" customWidth="1"/>
    <col min="3074" max="3074" width="8.85546875" style="80" customWidth="1"/>
    <col min="3075" max="3075" width="34.140625" style="80" customWidth="1"/>
    <col min="3076" max="3076" width="9.28515625" style="80" customWidth="1"/>
    <col min="3077" max="3077" width="2.28515625" style="80" customWidth="1"/>
    <col min="3078" max="3078" width="9" style="80" customWidth="1"/>
    <col min="3079" max="3079" width="2" style="80" customWidth="1"/>
    <col min="3080" max="3080" width="9.140625" style="80" customWidth="1"/>
    <col min="3081" max="3081" width="1.85546875" style="80" customWidth="1"/>
    <col min="3082" max="3082" width="26.5703125" style="80" customWidth="1"/>
    <col min="3083" max="3083" width="1.85546875" style="80" customWidth="1"/>
    <col min="3084" max="3084" width="7.7109375" style="80" customWidth="1"/>
    <col min="3085" max="3085" width="1.85546875" style="80" customWidth="1"/>
    <col min="3086" max="3086" width="14.42578125" style="80" customWidth="1"/>
    <col min="3087" max="3328" width="11" style="80"/>
    <col min="3329" max="3329" width="3.140625" style="80" customWidth="1"/>
    <col min="3330" max="3330" width="8.85546875" style="80" customWidth="1"/>
    <col min="3331" max="3331" width="34.140625" style="80" customWidth="1"/>
    <col min="3332" max="3332" width="9.28515625" style="80" customWidth="1"/>
    <col min="3333" max="3333" width="2.28515625" style="80" customWidth="1"/>
    <col min="3334" max="3334" width="9" style="80" customWidth="1"/>
    <col min="3335" max="3335" width="2" style="80" customWidth="1"/>
    <col min="3336" max="3336" width="9.140625" style="80" customWidth="1"/>
    <col min="3337" max="3337" width="1.85546875" style="80" customWidth="1"/>
    <col min="3338" max="3338" width="26.5703125" style="80" customWidth="1"/>
    <col min="3339" max="3339" width="1.85546875" style="80" customWidth="1"/>
    <col min="3340" max="3340" width="7.7109375" style="80" customWidth="1"/>
    <col min="3341" max="3341" width="1.85546875" style="80" customWidth="1"/>
    <col min="3342" max="3342" width="14.42578125" style="80" customWidth="1"/>
    <col min="3343" max="3584" width="11" style="80"/>
    <col min="3585" max="3585" width="3.140625" style="80" customWidth="1"/>
    <col min="3586" max="3586" width="8.85546875" style="80" customWidth="1"/>
    <col min="3587" max="3587" width="34.140625" style="80" customWidth="1"/>
    <col min="3588" max="3588" width="9.28515625" style="80" customWidth="1"/>
    <col min="3589" max="3589" width="2.28515625" style="80" customWidth="1"/>
    <col min="3590" max="3590" width="9" style="80" customWidth="1"/>
    <col min="3591" max="3591" width="2" style="80" customWidth="1"/>
    <col min="3592" max="3592" width="9.140625" style="80" customWidth="1"/>
    <col min="3593" max="3593" width="1.85546875" style="80" customWidth="1"/>
    <col min="3594" max="3594" width="26.5703125" style="80" customWidth="1"/>
    <col min="3595" max="3595" width="1.85546875" style="80" customWidth="1"/>
    <col min="3596" max="3596" width="7.7109375" style="80" customWidth="1"/>
    <col min="3597" max="3597" width="1.85546875" style="80" customWidth="1"/>
    <col min="3598" max="3598" width="14.42578125" style="80" customWidth="1"/>
    <col min="3599" max="3840" width="11" style="80"/>
    <col min="3841" max="3841" width="3.140625" style="80" customWidth="1"/>
    <col min="3842" max="3842" width="8.85546875" style="80" customWidth="1"/>
    <col min="3843" max="3843" width="34.140625" style="80" customWidth="1"/>
    <col min="3844" max="3844" width="9.28515625" style="80" customWidth="1"/>
    <col min="3845" max="3845" width="2.28515625" style="80" customWidth="1"/>
    <col min="3846" max="3846" width="9" style="80" customWidth="1"/>
    <col min="3847" max="3847" width="2" style="80" customWidth="1"/>
    <col min="3848" max="3848" width="9.140625" style="80" customWidth="1"/>
    <col min="3849" max="3849" width="1.85546875" style="80" customWidth="1"/>
    <col min="3850" max="3850" width="26.5703125" style="80" customWidth="1"/>
    <col min="3851" max="3851" width="1.85546875" style="80" customWidth="1"/>
    <col min="3852" max="3852" width="7.7109375" style="80" customWidth="1"/>
    <col min="3853" max="3853" width="1.85546875" style="80" customWidth="1"/>
    <col min="3854" max="3854" width="14.42578125" style="80" customWidth="1"/>
    <col min="3855" max="4096" width="11" style="80"/>
    <col min="4097" max="4097" width="3.140625" style="80" customWidth="1"/>
    <col min="4098" max="4098" width="8.85546875" style="80" customWidth="1"/>
    <col min="4099" max="4099" width="34.140625" style="80" customWidth="1"/>
    <col min="4100" max="4100" width="9.28515625" style="80" customWidth="1"/>
    <col min="4101" max="4101" width="2.28515625" style="80" customWidth="1"/>
    <col min="4102" max="4102" width="9" style="80" customWidth="1"/>
    <col min="4103" max="4103" width="2" style="80" customWidth="1"/>
    <col min="4104" max="4104" width="9.140625" style="80" customWidth="1"/>
    <col min="4105" max="4105" width="1.85546875" style="80" customWidth="1"/>
    <col min="4106" max="4106" width="26.5703125" style="80" customWidth="1"/>
    <col min="4107" max="4107" width="1.85546875" style="80" customWidth="1"/>
    <col min="4108" max="4108" width="7.7109375" style="80" customWidth="1"/>
    <col min="4109" max="4109" width="1.85546875" style="80" customWidth="1"/>
    <col min="4110" max="4110" width="14.42578125" style="80" customWidth="1"/>
    <col min="4111" max="4352" width="11" style="80"/>
    <col min="4353" max="4353" width="3.140625" style="80" customWidth="1"/>
    <col min="4354" max="4354" width="8.85546875" style="80" customWidth="1"/>
    <col min="4355" max="4355" width="34.140625" style="80" customWidth="1"/>
    <col min="4356" max="4356" width="9.28515625" style="80" customWidth="1"/>
    <col min="4357" max="4357" width="2.28515625" style="80" customWidth="1"/>
    <col min="4358" max="4358" width="9" style="80" customWidth="1"/>
    <col min="4359" max="4359" width="2" style="80" customWidth="1"/>
    <col min="4360" max="4360" width="9.140625" style="80" customWidth="1"/>
    <col min="4361" max="4361" width="1.85546875" style="80" customWidth="1"/>
    <col min="4362" max="4362" width="26.5703125" style="80" customWidth="1"/>
    <col min="4363" max="4363" width="1.85546875" style="80" customWidth="1"/>
    <col min="4364" max="4364" width="7.7109375" style="80" customWidth="1"/>
    <col min="4365" max="4365" width="1.85546875" style="80" customWidth="1"/>
    <col min="4366" max="4366" width="14.42578125" style="80" customWidth="1"/>
    <col min="4367" max="4608" width="11" style="80"/>
    <col min="4609" max="4609" width="3.140625" style="80" customWidth="1"/>
    <col min="4610" max="4610" width="8.85546875" style="80" customWidth="1"/>
    <col min="4611" max="4611" width="34.140625" style="80" customWidth="1"/>
    <col min="4612" max="4612" width="9.28515625" style="80" customWidth="1"/>
    <col min="4613" max="4613" width="2.28515625" style="80" customWidth="1"/>
    <col min="4614" max="4614" width="9" style="80" customWidth="1"/>
    <col min="4615" max="4615" width="2" style="80" customWidth="1"/>
    <col min="4616" max="4616" width="9.140625" style="80" customWidth="1"/>
    <col min="4617" max="4617" width="1.85546875" style="80" customWidth="1"/>
    <col min="4618" max="4618" width="26.5703125" style="80" customWidth="1"/>
    <col min="4619" max="4619" width="1.85546875" style="80" customWidth="1"/>
    <col min="4620" max="4620" width="7.7109375" style="80" customWidth="1"/>
    <col min="4621" max="4621" width="1.85546875" style="80" customWidth="1"/>
    <col min="4622" max="4622" width="14.42578125" style="80" customWidth="1"/>
    <col min="4623" max="4864" width="11" style="80"/>
    <col min="4865" max="4865" width="3.140625" style="80" customWidth="1"/>
    <col min="4866" max="4866" width="8.85546875" style="80" customWidth="1"/>
    <col min="4867" max="4867" width="34.140625" style="80" customWidth="1"/>
    <col min="4868" max="4868" width="9.28515625" style="80" customWidth="1"/>
    <col min="4869" max="4869" width="2.28515625" style="80" customWidth="1"/>
    <col min="4870" max="4870" width="9" style="80" customWidth="1"/>
    <col min="4871" max="4871" width="2" style="80" customWidth="1"/>
    <col min="4872" max="4872" width="9.140625" style="80" customWidth="1"/>
    <col min="4873" max="4873" width="1.85546875" style="80" customWidth="1"/>
    <col min="4874" max="4874" width="26.5703125" style="80" customWidth="1"/>
    <col min="4875" max="4875" width="1.85546875" style="80" customWidth="1"/>
    <col min="4876" max="4876" width="7.7109375" style="80" customWidth="1"/>
    <col min="4877" max="4877" width="1.85546875" style="80" customWidth="1"/>
    <col min="4878" max="4878" width="14.42578125" style="80" customWidth="1"/>
    <col min="4879" max="5120" width="11" style="80"/>
    <col min="5121" max="5121" width="3.140625" style="80" customWidth="1"/>
    <col min="5122" max="5122" width="8.85546875" style="80" customWidth="1"/>
    <col min="5123" max="5123" width="34.140625" style="80" customWidth="1"/>
    <col min="5124" max="5124" width="9.28515625" style="80" customWidth="1"/>
    <col min="5125" max="5125" width="2.28515625" style="80" customWidth="1"/>
    <col min="5126" max="5126" width="9" style="80" customWidth="1"/>
    <col min="5127" max="5127" width="2" style="80" customWidth="1"/>
    <col min="5128" max="5128" width="9.140625" style="80" customWidth="1"/>
    <col min="5129" max="5129" width="1.85546875" style="80" customWidth="1"/>
    <col min="5130" max="5130" width="26.5703125" style="80" customWidth="1"/>
    <col min="5131" max="5131" width="1.85546875" style="80" customWidth="1"/>
    <col min="5132" max="5132" width="7.7109375" style="80" customWidth="1"/>
    <col min="5133" max="5133" width="1.85546875" style="80" customWidth="1"/>
    <col min="5134" max="5134" width="14.42578125" style="80" customWidth="1"/>
    <col min="5135" max="5376" width="11" style="80"/>
    <col min="5377" max="5377" width="3.140625" style="80" customWidth="1"/>
    <col min="5378" max="5378" width="8.85546875" style="80" customWidth="1"/>
    <col min="5379" max="5379" width="34.140625" style="80" customWidth="1"/>
    <col min="5380" max="5380" width="9.28515625" style="80" customWidth="1"/>
    <col min="5381" max="5381" width="2.28515625" style="80" customWidth="1"/>
    <col min="5382" max="5382" width="9" style="80" customWidth="1"/>
    <col min="5383" max="5383" width="2" style="80" customWidth="1"/>
    <col min="5384" max="5384" width="9.140625" style="80" customWidth="1"/>
    <col min="5385" max="5385" width="1.85546875" style="80" customWidth="1"/>
    <col min="5386" max="5386" width="26.5703125" style="80" customWidth="1"/>
    <col min="5387" max="5387" width="1.85546875" style="80" customWidth="1"/>
    <col min="5388" max="5388" width="7.7109375" style="80" customWidth="1"/>
    <col min="5389" max="5389" width="1.85546875" style="80" customWidth="1"/>
    <col min="5390" max="5390" width="14.42578125" style="80" customWidth="1"/>
    <col min="5391" max="5632" width="11" style="80"/>
    <col min="5633" max="5633" width="3.140625" style="80" customWidth="1"/>
    <col min="5634" max="5634" width="8.85546875" style="80" customWidth="1"/>
    <col min="5635" max="5635" width="34.140625" style="80" customWidth="1"/>
    <col min="5636" max="5636" width="9.28515625" style="80" customWidth="1"/>
    <col min="5637" max="5637" width="2.28515625" style="80" customWidth="1"/>
    <col min="5638" max="5638" width="9" style="80" customWidth="1"/>
    <col min="5639" max="5639" width="2" style="80" customWidth="1"/>
    <col min="5640" max="5640" width="9.140625" style="80" customWidth="1"/>
    <col min="5641" max="5641" width="1.85546875" style="80" customWidth="1"/>
    <col min="5642" max="5642" width="26.5703125" style="80" customWidth="1"/>
    <col min="5643" max="5643" width="1.85546875" style="80" customWidth="1"/>
    <col min="5644" max="5644" width="7.7109375" style="80" customWidth="1"/>
    <col min="5645" max="5645" width="1.85546875" style="80" customWidth="1"/>
    <col min="5646" max="5646" width="14.42578125" style="80" customWidth="1"/>
    <col min="5647" max="5888" width="11" style="80"/>
    <col min="5889" max="5889" width="3.140625" style="80" customWidth="1"/>
    <col min="5890" max="5890" width="8.85546875" style="80" customWidth="1"/>
    <col min="5891" max="5891" width="34.140625" style="80" customWidth="1"/>
    <col min="5892" max="5892" width="9.28515625" style="80" customWidth="1"/>
    <col min="5893" max="5893" width="2.28515625" style="80" customWidth="1"/>
    <col min="5894" max="5894" width="9" style="80" customWidth="1"/>
    <col min="5895" max="5895" width="2" style="80" customWidth="1"/>
    <col min="5896" max="5896" width="9.140625" style="80" customWidth="1"/>
    <col min="5897" max="5897" width="1.85546875" style="80" customWidth="1"/>
    <col min="5898" max="5898" width="26.5703125" style="80" customWidth="1"/>
    <col min="5899" max="5899" width="1.85546875" style="80" customWidth="1"/>
    <col min="5900" max="5900" width="7.7109375" style="80" customWidth="1"/>
    <col min="5901" max="5901" width="1.85546875" style="80" customWidth="1"/>
    <col min="5902" max="5902" width="14.42578125" style="80" customWidth="1"/>
    <col min="5903" max="6144" width="11" style="80"/>
    <col min="6145" max="6145" width="3.140625" style="80" customWidth="1"/>
    <col min="6146" max="6146" width="8.85546875" style="80" customWidth="1"/>
    <col min="6147" max="6147" width="34.140625" style="80" customWidth="1"/>
    <col min="6148" max="6148" width="9.28515625" style="80" customWidth="1"/>
    <col min="6149" max="6149" width="2.28515625" style="80" customWidth="1"/>
    <col min="6150" max="6150" width="9" style="80" customWidth="1"/>
    <col min="6151" max="6151" width="2" style="80" customWidth="1"/>
    <col min="6152" max="6152" width="9.140625" style="80" customWidth="1"/>
    <col min="6153" max="6153" width="1.85546875" style="80" customWidth="1"/>
    <col min="6154" max="6154" width="26.5703125" style="80" customWidth="1"/>
    <col min="6155" max="6155" width="1.85546875" style="80" customWidth="1"/>
    <col min="6156" max="6156" width="7.7109375" style="80" customWidth="1"/>
    <col min="6157" max="6157" width="1.85546875" style="80" customWidth="1"/>
    <col min="6158" max="6158" width="14.42578125" style="80" customWidth="1"/>
    <col min="6159" max="6400" width="11" style="80"/>
    <col min="6401" max="6401" width="3.140625" style="80" customWidth="1"/>
    <col min="6402" max="6402" width="8.85546875" style="80" customWidth="1"/>
    <col min="6403" max="6403" width="34.140625" style="80" customWidth="1"/>
    <col min="6404" max="6404" width="9.28515625" style="80" customWidth="1"/>
    <col min="6405" max="6405" width="2.28515625" style="80" customWidth="1"/>
    <col min="6406" max="6406" width="9" style="80" customWidth="1"/>
    <col min="6407" max="6407" width="2" style="80" customWidth="1"/>
    <col min="6408" max="6408" width="9.140625" style="80" customWidth="1"/>
    <col min="6409" max="6409" width="1.85546875" style="80" customWidth="1"/>
    <col min="6410" max="6410" width="26.5703125" style="80" customWidth="1"/>
    <col min="6411" max="6411" width="1.85546875" style="80" customWidth="1"/>
    <col min="6412" max="6412" width="7.7109375" style="80" customWidth="1"/>
    <col min="6413" max="6413" width="1.85546875" style="80" customWidth="1"/>
    <col min="6414" max="6414" width="14.42578125" style="80" customWidth="1"/>
    <col min="6415" max="6656" width="11" style="80"/>
    <col min="6657" max="6657" width="3.140625" style="80" customWidth="1"/>
    <col min="6658" max="6658" width="8.85546875" style="80" customWidth="1"/>
    <col min="6659" max="6659" width="34.140625" style="80" customWidth="1"/>
    <col min="6660" max="6660" width="9.28515625" style="80" customWidth="1"/>
    <col min="6661" max="6661" width="2.28515625" style="80" customWidth="1"/>
    <col min="6662" max="6662" width="9" style="80" customWidth="1"/>
    <col min="6663" max="6663" width="2" style="80" customWidth="1"/>
    <col min="6664" max="6664" width="9.140625" style="80" customWidth="1"/>
    <col min="6665" max="6665" width="1.85546875" style="80" customWidth="1"/>
    <col min="6666" max="6666" width="26.5703125" style="80" customWidth="1"/>
    <col min="6667" max="6667" width="1.85546875" style="80" customWidth="1"/>
    <col min="6668" max="6668" width="7.7109375" style="80" customWidth="1"/>
    <col min="6669" max="6669" width="1.85546875" style="80" customWidth="1"/>
    <col min="6670" max="6670" width="14.42578125" style="80" customWidth="1"/>
    <col min="6671" max="6912" width="11" style="80"/>
    <col min="6913" max="6913" width="3.140625" style="80" customWidth="1"/>
    <col min="6914" max="6914" width="8.85546875" style="80" customWidth="1"/>
    <col min="6915" max="6915" width="34.140625" style="80" customWidth="1"/>
    <col min="6916" max="6916" width="9.28515625" style="80" customWidth="1"/>
    <col min="6917" max="6917" width="2.28515625" style="80" customWidth="1"/>
    <col min="6918" max="6918" width="9" style="80" customWidth="1"/>
    <col min="6919" max="6919" width="2" style="80" customWidth="1"/>
    <col min="6920" max="6920" width="9.140625" style="80" customWidth="1"/>
    <col min="6921" max="6921" width="1.85546875" style="80" customWidth="1"/>
    <col min="6922" max="6922" width="26.5703125" style="80" customWidth="1"/>
    <col min="6923" max="6923" width="1.85546875" style="80" customWidth="1"/>
    <col min="6924" max="6924" width="7.7109375" style="80" customWidth="1"/>
    <col min="6925" max="6925" width="1.85546875" style="80" customWidth="1"/>
    <col min="6926" max="6926" width="14.42578125" style="80" customWidth="1"/>
    <col min="6927" max="7168" width="11" style="80"/>
    <col min="7169" max="7169" width="3.140625" style="80" customWidth="1"/>
    <col min="7170" max="7170" width="8.85546875" style="80" customWidth="1"/>
    <col min="7171" max="7171" width="34.140625" style="80" customWidth="1"/>
    <col min="7172" max="7172" width="9.28515625" style="80" customWidth="1"/>
    <col min="7173" max="7173" width="2.28515625" style="80" customWidth="1"/>
    <col min="7174" max="7174" width="9" style="80" customWidth="1"/>
    <col min="7175" max="7175" width="2" style="80" customWidth="1"/>
    <col min="7176" max="7176" width="9.140625" style="80" customWidth="1"/>
    <col min="7177" max="7177" width="1.85546875" style="80" customWidth="1"/>
    <col min="7178" max="7178" width="26.5703125" style="80" customWidth="1"/>
    <col min="7179" max="7179" width="1.85546875" style="80" customWidth="1"/>
    <col min="7180" max="7180" width="7.7109375" style="80" customWidth="1"/>
    <col min="7181" max="7181" width="1.85546875" style="80" customWidth="1"/>
    <col min="7182" max="7182" width="14.42578125" style="80" customWidth="1"/>
    <col min="7183" max="7424" width="11" style="80"/>
    <col min="7425" max="7425" width="3.140625" style="80" customWidth="1"/>
    <col min="7426" max="7426" width="8.85546875" style="80" customWidth="1"/>
    <col min="7427" max="7427" width="34.140625" style="80" customWidth="1"/>
    <col min="7428" max="7428" width="9.28515625" style="80" customWidth="1"/>
    <col min="7429" max="7429" width="2.28515625" style="80" customWidth="1"/>
    <col min="7430" max="7430" width="9" style="80" customWidth="1"/>
    <col min="7431" max="7431" width="2" style="80" customWidth="1"/>
    <col min="7432" max="7432" width="9.140625" style="80" customWidth="1"/>
    <col min="7433" max="7433" width="1.85546875" style="80" customWidth="1"/>
    <col min="7434" max="7434" width="26.5703125" style="80" customWidth="1"/>
    <col min="7435" max="7435" width="1.85546875" style="80" customWidth="1"/>
    <col min="7436" max="7436" width="7.7109375" style="80" customWidth="1"/>
    <col min="7437" max="7437" width="1.85546875" style="80" customWidth="1"/>
    <col min="7438" max="7438" width="14.42578125" style="80" customWidth="1"/>
    <col min="7439" max="7680" width="11" style="80"/>
    <col min="7681" max="7681" width="3.140625" style="80" customWidth="1"/>
    <col min="7682" max="7682" width="8.85546875" style="80" customWidth="1"/>
    <col min="7683" max="7683" width="34.140625" style="80" customWidth="1"/>
    <col min="7684" max="7684" width="9.28515625" style="80" customWidth="1"/>
    <col min="7685" max="7685" width="2.28515625" style="80" customWidth="1"/>
    <col min="7686" max="7686" width="9" style="80" customWidth="1"/>
    <col min="7687" max="7687" width="2" style="80" customWidth="1"/>
    <col min="7688" max="7688" width="9.140625" style="80" customWidth="1"/>
    <col min="7689" max="7689" width="1.85546875" style="80" customWidth="1"/>
    <col min="7690" max="7690" width="26.5703125" style="80" customWidth="1"/>
    <col min="7691" max="7691" width="1.85546875" style="80" customWidth="1"/>
    <col min="7692" max="7692" width="7.7109375" style="80" customWidth="1"/>
    <col min="7693" max="7693" width="1.85546875" style="80" customWidth="1"/>
    <col min="7694" max="7694" width="14.42578125" style="80" customWidth="1"/>
    <col min="7695" max="7936" width="11" style="80"/>
    <col min="7937" max="7937" width="3.140625" style="80" customWidth="1"/>
    <col min="7938" max="7938" width="8.85546875" style="80" customWidth="1"/>
    <col min="7939" max="7939" width="34.140625" style="80" customWidth="1"/>
    <col min="7940" max="7940" width="9.28515625" style="80" customWidth="1"/>
    <col min="7941" max="7941" width="2.28515625" style="80" customWidth="1"/>
    <col min="7942" max="7942" width="9" style="80" customWidth="1"/>
    <col min="7943" max="7943" width="2" style="80" customWidth="1"/>
    <col min="7944" max="7944" width="9.140625" style="80" customWidth="1"/>
    <col min="7945" max="7945" width="1.85546875" style="80" customWidth="1"/>
    <col min="7946" max="7946" width="26.5703125" style="80" customWidth="1"/>
    <col min="7947" max="7947" width="1.85546875" style="80" customWidth="1"/>
    <col min="7948" max="7948" width="7.7109375" style="80" customWidth="1"/>
    <col min="7949" max="7949" width="1.85546875" style="80" customWidth="1"/>
    <col min="7950" max="7950" width="14.42578125" style="80" customWidth="1"/>
    <col min="7951" max="8192" width="11" style="80"/>
    <col min="8193" max="8193" width="3.140625" style="80" customWidth="1"/>
    <col min="8194" max="8194" width="8.85546875" style="80" customWidth="1"/>
    <col min="8195" max="8195" width="34.140625" style="80" customWidth="1"/>
    <col min="8196" max="8196" width="9.28515625" style="80" customWidth="1"/>
    <col min="8197" max="8197" width="2.28515625" style="80" customWidth="1"/>
    <col min="8198" max="8198" width="9" style="80" customWidth="1"/>
    <col min="8199" max="8199" width="2" style="80" customWidth="1"/>
    <col min="8200" max="8200" width="9.140625" style="80" customWidth="1"/>
    <col min="8201" max="8201" width="1.85546875" style="80" customWidth="1"/>
    <col min="8202" max="8202" width="26.5703125" style="80" customWidth="1"/>
    <col min="8203" max="8203" width="1.85546875" style="80" customWidth="1"/>
    <col min="8204" max="8204" width="7.7109375" style="80" customWidth="1"/>
    <col min="8205" max="8205" width="1.85546875" style="80" customWidth="1"/>
    <col min="8206" max="8206" width="14.42578125" style="80" customWidth="1"/>
    <col min="8207" max="8448" width="11" style="80"/>
    <col min="8449" max="8449" width="3.140625" style="80" customWidth="1"/>
    <col min="8450" max="8450" width="8.85546875" style="80" customWidth="1"/>
    <col min="8451" max="8451" width="34.140625" style="80" customWidth="1"/>
    <col min="8452" max="8452" width="9.28515625" style="80" customWidth="1"/>
    <col min="8453" max="8453" width="2.28515625" style="80" customWidth="1"/>
    <col min="8454" max="8454" width="9" style="80" customWidth="1"/>
    <col min="8455" max="8455" width="2" style="80" customWidth="1"/>
    <col min="8456" max="8456" width="9.140625" style="80" customWidth="1"/>
    <col min="8457" max="8457" width="1.85546875" style="80" customWidth="1"/>
    <col min="8458" max="8458" width="26.5703125" style="80" customWidth="1"/>
    <col min="8459" max="8459" width="1.85546875" style="80" customWidth="1"/>
    <col min="8460" max="8460" width="7.7109375" style="80" customWidth="1"/>
    <col min="8461" max="8461" width="1.85546875" style="80" customWidth="1"/>
    <col min="8462" max="8462" width="14.42578125" style="80" customWidth="1"/>
    <col min="8463" max="8704" width="11" style="80"/>
    <col min="8705" max="8705" width="3.140625" style="80" customWidth="1"/>
    <col min="8706" max="8706" width="8.85546875" style="80" customWidth="1"/>
    <col min="8707" max="8707" width="34.140625" style="80" customWidth="1"/>
    <col min="8708" max="8708" width="9.28515625" style="80" customWidth="1"/>
    <col min="8709" max="8709" width="2.28515625" style="80" customWidth="1"/>
    <col min="8710" max="8710" width="9" style="80" customWidth="1"/>
    <col min="8711" max="8711" width="2" style="80" customWidth="1"/>
    <col min="8712" max="8712" width="9.140625" style="80" customWidth="1"/>
    <col min="8713" max="8713" width="1.85546875" style="80" customWidth="1"/>
    <col min="8714" max="8714" width="26.5703125" style="80" customWidth="1"/>
    <col min="8715" max="8715" width="1.85546875" style="80" customWidth="1"/>
    <col min="8716" max="8716" width="7.7109375" style="80" customWidth="1"/>
    <col min="8717" max="8717" width="1.85546875" style="80" customWidth="1"/>
    <col min="8718" max="8718" width="14.42578125" style="80" customWidth="1"/>
    <col min="8719" max="8960" width="11" style="80"/>
    <col min="8961" max="8961" width="3.140625" style="80" customWidth="1"/>
    <col min="8962" max="8962" width="8.85546875" style="80" customWidth="1"/>
    <col min="8963" max="8963" width="34.140625" style="80" customWidth="1"/>
    <col min="8964" max="8964" width="9.28515625" style="80" customWidth="1"/>
    <col min="8965" max="8965" width="2.28515625" style="80" customWidth="1"/>
    <col min="8966" max="8966" width="9" style="80" customWidth="1"/>
    <col min="8967" max="8967" width="2" style="80" customWidth="1"/>
    <col min="8968" max="8968" width="9.140625" style="80" customWidth="1"/>
    <col min="8969" max="8969" width="1.85546875" style="80" customWidth="1"/>
    <col min="8970" max="8970" width="26.5703125" style="80" customWidth="1"/>
    <col min="8971" max="8971" width="1.85546875" style="80" customWidth="1"/>
    <col min="8972" max="8972" width="7.7109375" style="80" customWidth="1"/>
    <col min="8973" max="8973" width="1.85546875" style="80" customWidth="1"/>
    <col min="8974" max="8974" width="14.42578125" style="80" customWidth="1"/>
    <col min="8975" max="9216" width="11" style="80"/>
    <col min="9217" max="9217" width="3.140625" style="80" customWidth="1"/>
    <col min="9218" max="9218" width="8.85546875" style="80" customWidth="1"/>
    <col min="9219" max="9219" width="34.140625" style="80" customWidth="1"/>
    <col min="9220" max="9220" width="9.28515625" style="80" customWidth="1"/>
    <col min="9221" max="9221" width="2.28515625" style="80" customWidth="1"/>
    <col min="9222" max="9222" width="9" style="80" customWidth="1"/>
    <col min="9223" max="9223" width="2" style="80" customWidth="1"/>
    <col min="9224" max="9224" width="9.140625" style="80" customWidth="1"/>
    <col min="9225" max="9225" width="1.85546875" style="80" customWidth="1"/>
    <col min="9226" max="9226" width="26.5703125" style="80" customWidth="1"/>
    <col min="9227" max="9227" width="1.85546875" style="80" customWidth="1"/>
    <col min="9228" max="9228" width="7.7109375" style="80" customWidth="1"/>
    <col min="9229" max="9229" width="1.85546875" style="80" customWidth="1"/>
    <col min="9230" max="9230" width="14.42578125" style="80" customWidth="1"/>
    <col min="9231" max="9472" width="11" style="80"/>
    <col min="9473" max="9473" width="3.140625" style="80" customWidth="1"/>
    <col min="9474" max="9474" width="8.85546875" style="80" customWidth="1"/>
    <col min="9475" max="9475" width="34.140625" style="80" customWidth="1"/>
    <col min="9476" max="9476" width="9.28515625" style="80" customWidth="1"/>
    <col min="9477" max="9477" width="2.28515625" style="80" customWidth="1"/>
    <col min="9478" max="9478" width="9" style="80" customWidth="1"/>
    <col min="9479" max="9479" width="2" style="80" customWidth="1"/>
    <col min="9480" max="9480" width="9.140625" style="80" customWidth="1"/>
    <col min="9481" max="9481" width="1.85546875" style="80" customWidth="1"/>
    <col min="9482" max="9482" width="26.5703125" style="80" customWidth="1"/>
    <col min="9483" max="9483" width="1.85546875" style="80" customWidth="1"/>
    <col min="9484" max="9484" width="7.7109375" style="80" customWidth="1"/>
    <col min="9485" max="9485" width="1.85546875" style="80" customWidth="1"/>
    <col min="9486" max="9486" width="14.42578125" style="80" customWidth="1"/>
    <col min="9487" max="9728" width="11" style="80"/>
    <col min="9729" max="9729" width="3.140625" style="80" customWidth="1"/>
    <col min="9730" max="9730" width="8.85546875" style="80" customWidth="1"/>
    <col min="9731" max="9731" width="34.140625" style="80" customWidth="1"/>
    <col min="9732" max="9732" width="9.28515625" style="80" customWidth="1"/>
    <col min="9733" max="9733" width="2.28515625" style="80" customWidth="1"/>
    <col min="9734" max="9734" width="9" style="80" customWidth="1"/>
    <col min="9735" max="9735" width="2" style="80" customWidth="1"/>
    <col min="9736" max="9736" width="9.140625" style="80" customWidth="1"/>
    <col min="9737" max="9737" width="1.85546875" style="80" customWidth="1"/>
    <col min="9738" max="9738" width="26.5703125" style="80" customWidth="1"/>
    <col min="9739" max="9739" width="1.85546875" style="80" customWidth="1"/>
    <col min="9740" max="9740" width="7.7109375" style="80" customWidth="1"/>
    <col min="9741" max="9741" width="1.85546875" style="80" customWidth="1"/>
    <col min="9742" max="9742" width="14.42578125" style="80" customWidth="1"/>
    <col min="9743" max="9984" width="11" style="80"/>
    <col min="9985" max="9985" width="3.140625" style="80" customWidth="1"/>
    <col min="9986" max="9986" width="8.85546875" style="80" customWidth="1"/>
    <col min="9987" max="9987" width="34.140625" style="80" customWidth="1"/>
    <col min="9988" max="9988" width="9.28515625" style="80" customWidth="1"/>
    <col min="9989" max="9989" width="2.28515625" style="80" customWidth="1"/>
    <col min="9990" max="9990" width="9" style="80" customWidth="1"/>
    <col min="9991" max="9991" width="2" style="80" customWidth="1"/>
    <col min="9992" max="9992" width="9.140625" style="80" customWidth="1"/>
    <col min="9993" max="9993" width="1.85546875" style="80" customWidth="1"/>
    <col min="9994" max="9994" width="26.5703125" style="80" customWidth="1"/>
    <col min="9995" max="9995" width="1.85546875" style="80" customWidth="1"/>
    <col min="9996" max="9996" width="7.7109375" style="80" customWidth="1"/>
    <col min="9997" max="9997" width="1.85546875" style="80" customWidth="1"/>
    <col min="9998" max="9998" width="14.42578125" style="80" customWidth="1"/>
    <col min="9999" max="10240" width="11" style="80"/>
    <col min="10241" max="10241" width="3.140625" style="80" customWidth="1"/>
    <col min="10242" max="10242" width="8.85546875" style="80" customWidth="1"/>
    <col min="10243" max="10243" width="34.140625" style="80" customWidth="1"/>
    <col min="10244" max="10244" width="9.28515625" style="80" customWidth="1"/>
    <col min="10245" max="10245" width="2.28515625" style="80" customWidth="1"/>
    <col min="10246" max="10246" width="9" style="80" customWidth="1"/>
    <col min="10247" max="10247" width="2" style="80" customWidth="1"/>
    <col min="10248" max="10248" width="9.140625" style="80" customWidth="1"/>
    <col min="10249" max="10249" width="1.85546875" style="80" customWidth="1"/>
    <col min="10250" max="10250" width="26.5703125" style="80" customWidth="1"/>
    <col min="10251" max="10251" width="1.85546875" style="80" customWidth="1"/>
    <col min="10252" max="10252" width="7.7109375" style="80" customWidth="1"/>
    <col min="10253" max="10253" width="1.85546875" style="80" customWidth="1"/>
    <col min="10254" max="10254" width="14.42578125" style="80" customWidth="1"/>
    <col min="10255" max="10496" width="11" style="80"/>
    <col min="10497" max="10497" width="3.140625" style="80" customWidth="1"/>
    <col min="10498" max="10498" width="8.85546875" style="80" customWidth="1"/>
    <col min="10499" max="10499" width="34.140625" style="80" customWidth="1"/>
    <col min="10500" max="10500" width="9.28515625" style="80" customWidth="1"/>
    <col min="10501" max="10501" width="2.28515625" style="80" customWidth="1"/>
    <col min="10502" max="10502" width="9" style="80" customWidth="1"/>
    <col min="10503" max="10503" width="2" style="80" customWidth="1"/>
    <col min="10504" max="10504" width="9.140625" style="80" customWidth="1"/>
    <col min="10505" max="10505" width="1.85546875" style="80" customWidth="1"/>
    <col min="10506" max="10506" width="26.5703125" style="80" customWidth="1"/>
    <col min="10507" max="10507" width="1.85546875" style="80" customWidth="1"/>
    <col min="10508" max="10508" width="7.7109375" style="80" customWidth="1"/>
    <col min="10509" max="10509" width="1.85546875" style="80" customWidth="1"/>
    <col min="10510" max="10510" width="14.42578125" style="80" customWidth="1"/>
    <col min="10511" max="10752" width="11" style="80"/>
    <col min="10753" max="10753" width="3.140625" style="80" customWidth="1"/>
    <col min="10754" max="10754" width="8.85546875" style="80" customWidth="1"/>
    <col min="10755" max="10755" width="34.140625" style="80" customWidth="1"/>
    <col min="10756" max="10756" width="9.28515625" style="80" customWidth="1"/>
    <col min="10757" max="10757" width="2.28515625" style="80" customWidth="1"/>
    <col min="10758" max="10758" width="9" style="80" customWidth="1"/>
    <col min="10759" max="10759" width="2" style="80" customWidth="1"/>
    <col min="10760" max="10760" width="9.140625" style="80" customWidth="1"/>
    <col min="10761" max="10761" width="1.85546875" style="80" customWidth="1"/>
    <col min="10762" max="10762" width="26.5703125" style="80" customWidth="1"/>
    <col min="10763" max="10763" width="1.85546875" style="80" customWidth="1"/>
    <col min="10764" max="10764" width="7.7109375" style="80" customWidth="1"/>
    <col min="10765" max="10765" width="1.85546875" style="80" customWidth="1"/>
    <col min="10766" max="10766" width="14.42578125" style="80" customWidth="1"/>
    <col min="10767" max="11008" width="11" style="80"/>
    <col min="11009" max="11009" width="3.140625" style="80" customWidth="1"/>
    <col min="11010" max="11010" width="8.85546875" style="80" customWidth="1"/>
    <col min="11011" max="11011" width="34.140625" style="80" customWidth="1"/>
    <col min="11012" max="11012" width="9.28515625" style="80" customWidth="1"/>
    <col min="11013" max="11013" width="2.28515625" style="80" customWidth="1"/>
    <col min="11014" max="11014" width="9" style="80" customWidth="1"/>
    <col min="11015" max="11015" width="2" style="80" customWidth="1"/>
    <col min="11016" max="11016" width="9.140625" style="80" customWidth="1"/>
    <col min="11017" max="11017" width="1.85546875" style="80" customWidth="1"/>
    <col min="11018" max="11018" width="26.5703125" style="80" customWidth="1"/>
    <col min="11019" max="11019" width="1.85546875" style="80" customWidth="1"/>
    <col min="11020" max="11020" width="7.7109375" style="80" customWidth="1"/>
    <col min="11021" max="11021" width="1.85546875" style="80" customWidth="1"/>
    <col min="11022" max="11022" width="14.42578125" style="80" customWidth="1"/>
    <col min="11023" max="11264" width="11" style="80"/>
    <col min="11265" max="11265" width="3.140625" style="80" customWidth="1"/>
    <col min="11266" max="11266" width="8.85546875" style="80" customWidth="1"/>
    <col min="11267" max="11267" width="34.140625" style="80" customWidth="1"/>
    <col min="11268" max="11268" width="9.28515625" style="80" customWidth="1"/>
    <col min="11269" max="11269" width="2.28515625" style="80" customWidth="1"/>
    <col min="11270" max="11270" width="9" style="80" customWidth="1"/>
    <col min="11271" max="11271" width="2" style="80" customWidth="1"/>
    <col min="11272" max="11272" width="9.140625" style="80" customWidth="1"/>
    <col min="11273" max="11273" width="1.85546875" style="80" customWidth="1"/>
    <col min="11274" max="11274" width="26.5703125" style="80" customWidth="1"/>
    <col min="11275" max="11275" width="1.85546875" style="80" customWidth="1"/>
    <col min="11276" max="11276" width="7.7109375" style="80" customWidth="1"/>
    <col min="11277" max="11277" width="1.85546875" style="80" customWidth="1"/>
    <col min="11278" max="11278" width="14.42578125" style="80" customWidth="1"/>
    <col min="11279" max="11520" width="11" style="80"/>
    <col min="11521" max="11521" width="3.140625" style="80" customWidth="1"/>
    <col min="11522" max="11522" width="8.85546875" style="80" customWidth="1"/>
    <col min="11523" max="11523" width="34.140625" style="80" customWidth="1"/>
    <col min="11524" max="11524" width="9.28515625" style="80" customWidth="1"/>
    <col min="11525" max="11525" width="2.28515625" style="80" customWidth="1"/>
    <col min="11526" max="11526" width="9" style="80" customWidth="1"/>
    <col min="11527" max="11527" width="2" style="80" customWidth="1"/>
    <col min="11528" max="11528" width="9.140625" style="80" customWidth="1"/>
    <col min="11529" max="11529" width="1.85546875" style="80" customWidth="1"/>
    <col min="11530" max="11530" width="26.5703125" style="80" customWidth="1"/>
    <col min="11531" max="11531" width="1.85546875" style="80" customWidth="1"/>
    <col min="11532" max="11532" width="7.7109375" style="80" customWidth="1"/>
    <col min="11533" max="11533" width="1.85546875" style="80" customWidth="1"/>
    <col min="11534" max="11534" width="14.42578125" style="80" customWidth="1"/>
    <col min="11535" max="11776" width="11" style="80"/>
    <col min="11777" max="11777" width="3.140625" style="80" customWidth="1"/>
    <col min="11778" max="11778" width="8.85546875" style="80" customWidth="1"/>
    <col min="11779" max="11779" width="34.140625" style="80" customWidth="1"/>
    <col min="11780" max="11780" width="9.28515625" style="80" customWidth="1"/>
    <col min="11781" max="11781" width="2.28515625" style="80" customWidth="1"/>
    <col min="11782" max="11782" width="9" style="80" customWidth="1"/>
    <col min="11783" max="11783" width="2" style="80" customWidth="1"/>
    <col min="11784" max="11784" width="9.140625" style="80" customWidth="1"/>
    <col min="11785" max="11785" width="1.85546875" style="80" customWidth="1"/>
    <col min="11786" max="11786" width="26.5703125" style="80" customWidth="1"/>
    <col min="11787" max="11787" width="1.85546875" style="80" customWidth="1"/>
    <col min="11788" max="11788" width="7.7109375" style="80" customWidth="1"/>
    <col min="11789" max="11789" width="1.85546875" style="80" customWidth="1"/>
    <col min="11790" max="11790" width="14.42578125" style="80" customWidth="1"/>
    <col min="11791" max="12032" width="11" style="80"/>
    <col min="12033" max="12033" width="3.140625" style="80" customWidth="1"/>
    <col min="12034" max="12034" width="8.85546875" style="80" customWidth="1"/>
    <col min="12035" max="12035" width="34.140625" style="80" customWidth="1"/>
    <col min="12036" max="12036" width="9.28515625" style="80" customWidth="1"/>
    <col min="12037" max="12037" width="2.28515625" style="80" customWidth="1"/>
    <col min="12038" max="12038" width="9" style="80" customWidth="1"/>
    <col min="12039" max="12039" width="2" style="80" customWidth="1"/>
    <col min="12040" max="12040" width="9.140625" style="80" customWidth="1"/>
    <col min="12041" max="12041" width="1.85546875" style="80" customWidth="1"/>
    <col min="12042" max="12042" width="26.5703125" style="80" customWidth="1"/>
    <col min="12043" max="12043" width="1.85546875" style="80" customWidth="1"/>
    <col min="12044" max="12044" width="7.7109375" style="80" customWidth="1"/>
    <col min="12045" max="12045" width="1.85546875" style="80" customWidth="1"/>
    <col min="12046" max="12046" width="14.42578125" style="80" customWidth="1"/>
    <col min="12047" max="12288" width="11" style="80"/>
    <col min="12289" max="12289" width="3.140625" style="80" customWidth="1"/>
    <col min="12290" max="12290" width="8.85546875" style="80" customWidth="1"/>
    <col min="12291" max="12291" width="34.140625" style="80" customWidth="1"/>
    <col min="12292" max="12292" width="9.28515625" style="80" customWidth="1"/>
    <col min="12293" max="12293" width="2.28515625" style="80" customWidth="1"/>
    <col min="12294" max="12294" width="9" style="80" customWidth="1"/>
    <col min="12295" max="12295" width="2" style="80" customWidth="1"/>
    <col min="12296" max="12296" width="9.140625" style="80" customWidth="1"/>
    <col min="12297" max="12297" width="1.85546875" style="80" customWidth="1"/>
    <col min="12298" max="12298" width="26.5703125" style="80" customWidth="1"/>
    <col min="12299" max="12299" width="1.85546875" style="80" customWidth="1"/>
    <col min="12300" max="12300" width="7.7109375" style="80" customWidth="1"/>
    <col min="12301" max="12301" width="1.85546875" style="80" customWidth="1"/>
    <col min="12302" max="12302" width="14.42578125" style="80" customWidth="1"/>
    <col min="12303" max="12544" width="11" style="80"/>
    <col min="12545" max="12545" width="3.140625" style="80" customWidth="1"/>
    <col min="12546" max="12546" width="8.85546875" style="80" customWidth="1"/>
    <col min="12547" max="12547" width="34.140625" style="80" customWidth="1"/>
    <col min="12548" max="12548" width="9.28515625" style="80" customWidth="1"/>
    <col min="12549" max="12549" width="2.28515625" style="80" customWidth="1"/>
    <col min="12550" max="12550" width="9" style="80" customWidth="1"/>
    <col min="12551" max="12551" width="2" style="80" customWidth="1"/>
    <col min="12552" max="12552" width="9.140625" style="80" customWidth="1"/>
    <col min="12553" max="12553" width="1.85546875" style="80" customWidth="1"/>
    <col min="12554" max="12554" width="26.5703125" style="80" customWidth="1"/>
    <col min="12555" max="12555" width="1.85546875" style="80" customWidth="1"/>
    <col min="12556" max="12556" width="7.7109375" style="80" customWidth="1"/>
    <col min="12557" max="12557" width="1.85546875" style="80" customWidth="1"/>
    <col min="12558" max="12558" width="14.42578125" style="80" customWidth="1"/>
    <col min="12559" max="12800" width="11" style="80"/>
    <col min="12801" max="12801" width="3.140625" style="80" customWidth="1"/>
    <col min="12802" max="12802" width="8.85546875" style="80" customWidth="1"/>
    <col min="12803" max="12803" width="34.140625" style="80" customWidth="1"/>
    <col min="12804" max="12804" width="9.28515625" style="80" customWidth="1"/>
    <col min="12805" max="12805" width="2.28515625" style="80" customWidth="1"/>
    <col min="12806" max="12806" width="9" style="80" customWidth="1"/>
    <col min="12807" max="12807" width="2" style="80" customWidth="1"/>
    <col min="12808" max="12808" width="9.140625" style="80" customWidth="1"/>
    <col min="12809" max="12809" width="1.85546875" style="80" customWidth="1"/>
    <col min="12810" max="12810" width="26.5703125" style="80" customWidth="1"/>
    <col min="12811" max="12811" width="1.85546875" style="80" customWidth="1"/>
    <col min="12812" max="12812" width="7.7109375" style="80" customWidth="1"/>
    <col min="12813" max="12813" width="1.85546875" style="80" customWidth="1"/>
    <col min="12814" max="12814" width="14.42578125" style="80" customWidth="1"/>
    <col min="12815" max="13056" width="11" style="80"/>
    <col min="13057" max="13057" width="3.140625" style="80" customWidth="1"/>
    <col min="13058" max="13058" width="8.85546875" style="80" customWidth="1"/>
    <col min="13059" max="13059" width="34.140625" style="80" customWidth="1"/>
    <col min="13060" max="13060" width="9.28515625" style="80" customWidth="1"/>
    <col min="13061" max="13061" width="2.28515625" style="80" customWidth="1"/>
    <col min="13062" max="13062" width="9" style="80" customWidth="1"/>
    <col min="13063" max="13063" width="2" style="80" customWidth="1"/>
    <col min="13064" max="13064" width="9.140625" style="80" customWidth="1"/>
    <col min="13065" max="13065" width="1.85546875" style="80" customWidth="1"/>
    <col min="13066" max="13066" width="26.5703125" style="80" customWidth="1"/>
    <col min="13067" max="13067" width="1.85546875" style="80" customWidth="1"/>
    <col min="13068" max="13068" width="7.7109375" style="80" customWidth="1"/>
    <col min="13069" max="13069" width="1.85546875" style="80" customWidth="1"/>
    <col min="13070" max="13070" width="14.42578125" style="80" customWidth="1"/>
    <col min="13071" max="13312" width="11" style="80"/>
    <col min="13313" max="13313" width="3.140625" style="80" customWidth="1"/>
    <col min="13314" max="13314" width="8.85546875" style="80" customWidth="1"/>
    <col min="13315" max="13315" width="34.140625" style="80" customWidth="1"/>
    <col min="13316" max="13316" width="9.28515625" style="80" customWidth="1"/>
    <col min="13317" max="13317" width="2.28515625" style="80" customWidth="1"/>
    <col min="13318" max="13318" width="9" style="80" customWidth="1"/>
    <col min="13319" max="13319" width="2" style="80" customWidth="1"/>
    <col min="13320" max="13320" width="9.140625" style="80" customWidth="1"/>
    <col min="13321" max="13321" width="1.85546875" style="80" customWidth="1"/>
    <col min="13322" max="13322" width="26.5703125" style="80" customWidth="1"/>
    <col min="13323" max="13323" width="1.85546875" style="80" customWidth="1"/>
    <col min="13324" max="13324" width="7.7109375" style="80" customWidth="1"/>
    <col min="13325" max="13325" width="1.85546875" style="80" customWidth="1"/>
    <col min="13326" max="13326" width="14.42578125" style="80" customWidth="1"/>
    <col min="13327" max="13568" width="11" style="80"/>
    <col min="13569" max="13569" width="3.140625" style="80" customWidth="1"/>
    <col min="13570" max="13570" width="8.85546875" style="80" customWidth="1"/>
    <col min="13571" max="13571" width="34.140625" style="80" customWidth="1"/>
    <col min="13572" max="13572" width="9.28515625" style="80" customWidth="1"/>
    <col min="13573" max="13573" width="2.28515625" style="80" customWidth="1"/>
    <col min="13574" max="13574" width="9" style="80" customWidth="1"/>
    <col min="13575" max="13575" width="2" style="80" customWidth="1"/>
    <col min="13576" max="13576" width="9.140625" style="80" customWidth="1"/>
    <col min="13577" max="13577" width="1.85546875" style="80" customWidth="1"/>
    <col min="13578" max="13578" width="26.5703125" style="80" customWidth="1"/>
    <col min="13579" max="13579" width="1.85546875" style="80" customWidth="1"/>
    <col min="13580" max="13580" width="7.7109375" style="80" customWidth="1"/>
    <col min="13581" max="13581" width="1.85546875" style="80" customWidth="1"/>
    <col min="13582" max="13582" width="14.42578125" style="80" customWidth="1"/>
    <col min="13583" max="13824" width="11" style="80"/>
    <col min="13825" max="13825" width="3.140625" style="80" customWidth="1"/>
    <col min="13826" max="13826" width="8.85546875" style="80" customWidth="1"/>
    <col min="13827" max="13827" width="34.140625" style="80" customWidth="1"/>
    <col min="13828" max="13828" width="9.28515625" style="80" customWidth="1"/>
    <col min="13829" max="13829" width="2.28515625" style="80" customWidth="1"/>
    <col min="13830" max="13830" width="9" style="80" customWidth="1"/>
    <col min="13831" max="13831" width="2" style="80" customWidth="1"/>
    <col min="13832" max="13832" width="9.140625" style="80" customWidth="1"/>
    <col min="13833" max="13833" width="1.85546875" style="80" customWidth="1"/>
    <col min="13834" max="13834" width="26.5703125" style="80" customWidth="1"/>
    <col min="13835" max="13835" width="1.85546875" style="80" customWidth="1"/>
    <col min="13836" max="13836" width="7.7109375" style="80" customWidth="1"/>
    <col min="13837" max="13837" width="1.85546875" style="80" customWidth="1"/>
    <col min="13838" max="13838" width="14.42578125" style="80" customWidth="1"/>
    <col min="13839" max="14080" width="11" style="80"/>
    <col min="14081" max="14081" width="3.140625" style="80" customWidth="1"/>
    <col min="14082" max="14082" width="8.85546875" style="80" customWidth="1"/>
    <col min="14083" max="14083" width="34.140625" style="80" customWidth="1"/>
    <col min="14084" max="14084" width="9.28515625" style="80" customWidth="1"/>
    <col min="14085" max="14085" width="2.28515625" style="80" customWidth="1"/>
    <col min="14086" max="14086" width="9" style="80" customWidth="1"/>
    <col min="14087" max="14087" width="2" style="80" customWidth="1"/>
    <col min="14088" max="14088" width="9.140625" style="80" customWidth="1"/>
    <col min="14089" max="14089" width="1.85546875" style="80" customWidth="1"/>
    <col min="14090" max="14090" width="26.5703125" style="80" customWidth="1"/>
    <col min="14091" max="14091" width="1.85546875" style="80" customWidth="1"/>
    <col min="14092" max="14092" width="7.7109375" style="80" customWidth="1"/>
    <col min="14093" max="14093" width="1.85546875" style="80" customWidth="1"/>
    <col min="14094" max="14094" width="14.42578125" style="80" customWidth="1"/>
    <col min="14095" max="14336" width="11" style="80"/>
    <col min="14337" max="14337" width="3.140625" style="80" customWidth="1"/>
    <col min="14338" max="14338" width="8.85546875" style="80" customWidth="1"/>
    <col min="14339" max="14339" width="34.140625" style="80" customWidth="1"/>
    <col min="14340" max="14340" width="9.28515625" style="80" customWidth="1"/>
    <col min="14341" max="14341" width="2.28515625" style="80" customWidth="1"/>
    <col min="14342" max="14342" width="9" style="80" customWidth="1"/>
    <col min="14343" max="14343" width="2" style="80" customWidth="1"/>
    <col min="14344" max="14344" width="9.140625" style="80" customWidth="1"/>
    <col min="14345" max="14345" width="1.85546875" style="80" customWidth="1"/>
    <col min="14346" max="14346" width="26.5703125" style="80" customWidth="1"/>
    <col min="14347" max="14347" width="1.85546875" style="80" customWidth="1"/>
    <col min="14348" max="14348" width="7.7109375" style="80" customWidth="1"/>
    <col min="14349" max="14349" width="1.85546875" style="80" customWidth="1"/>
    <col min="14350" max="14350" width="14.42578125" style="80" customWidth="1"/>
    <col min="14351" max="14592" width="11" style="80"/>
    <col min="14593" max="14593" width="3.140625" style="80" customWidth="1"/>
    <col min="14594" max="14594" width="8.85546875" style="80" customWidth="1"/>
    <col min="14595" max="14595" width="34.140625" style="80" customWidth="1"/>
    <col min="14596" max="14596" width="9.28515625" style="80" customWidth="1"/>
    <col min="14597" max="14597" width="2.28515625" style="80" customWidth="1"/>
    <col min="14598" max="14598" width="9" style="80" customWidth="1"/>
    <col min="14599" max="14599" width="2" style="80" customWidth="1"/>
    <col min="14600" max="14600" width="9.140625" style="80" customWidth="1"/>
    <col min="14601" max="14601" width="1.85546875" style="80" customWidth="1"/>
    <col min="14602" max="14602" width="26.5703125" style="80" customWidth="1"/>
    <col min="14603" max="14603" width="1.85546875" style="80" customWidth="1"/>
    <col min="14604" max="14604" width="7.7109375" style="80" customWidth="1"/>
    <col min="14605" max="14605" width="1.85546875" style="80" customWidth="1"/>
    <col min="14606" max="14606" width="14.42578125" style="80" customWidth="1"/>
    <col min="14607" max="14848" width="11" style="80"/>
    <col min="14849" max="14849" width="3.140625" style="80" customWidth="1"/>
    <col min="14850" max="14850" width="8.85546875" style="80" customWidth="1"/>
    <col min="14851" max="14851" width="34.140625" style="80" customWidth="1"/>
    <col min="14852" max="14852" width="9.28515625" style="80" customWidth="1"/>
    <col min="14853" max="14853" width="2.28515625" style="80" customWidth="1"/>
    <col min="14854" max="14854" width="9" style="80" customWidth="1"/>
    <col min="14855" max="14855" width="2" style="80" customWidth="1"/>
    <col min="14856" max="14856" width="9.140625" style="80" customWidth="1"/>
    <col min="14857" max="14857" width="1.85546875" style="80" customWidth="1"/>
    <col min="14858" max="14858" width="26.5703125" style="80" customWidth="1"/>
    <col min="14859" max="14859" width="1.85546875" style="80" customWidth="1"/>
    <col min="14860" max="14860" width="7.7109375" style="80" customWidth="1"/>
    <col min="14861" max="14861" width="1.85546875" style="80" customWidth="1"/>
    <col min="14862" max="14862" width="14.42578125" style="80" customWidth="1"/>
    <col min="14863" max="15104" width="11" style="80"/>
    <col min="15105" max="15105" width="3.140625" style="80" customWidth="1"/>
    <col min="15106" max="15106" width="8.85546875" style="80" customWidth="1"/>
    <col min="15107" max="15107" width="34.140625" style="80" customWidth="1"/>
    <col min="15108" max="15108" width="9.28515625" style="80" customWidth="1"/>
    <col min="15109" max="15109" width="2.28515625" style="80" customWidth="1"/>
    <col min="15110" max="15110" width="9" style="80" customWidth="1"/>
    <col min="15111" max="15111" width="2" style="80" customWidth="1"/>
    <col min="15112" max="15112" width="9.140625" style="80" customWidth="1"/>
    <col min="15113" max="15113" width="1.85546875" style="80" customWidth="1"/>
    <col min="15114" max="15114" width="26.5703125" style="80" customWidth="1"/>
    <col min="15115" max="15115" width="1.85546875" style="80" customWidth="1"/>
    <col min="15116" max="15116" width="7.7109375" style="80" customWidth="1"/>
    <col min="15117" max="15117" width="1.85546875" style="80" customWidth="1"/>
    <col min="15118" max="15118" width="14.42578125" style="80" customWidth="1"/>
    <col min="15119" max="15360" width="11" style="80"/>
    <col min="15361" max="15361" width="3.140625" style="80" customWidth="1"/>
    <col min="15362" max="15362" width="8.85546875" style="80" customWidth="1"/>
    <col min="15363" max="15363" width="34.140625" style="80" customWidth="1"/>
    <col min="15364" max="15364" width="9.28515625" style="80" customWidth="1"/>
    <col min="15365" max="15365" width="2.28515625" style="80" customWidth="1"/>
    <col min="15366" max="15366" width="9" style="80" customWidth="1"/>
    <col min="15367" max="15367" width="2" style="80" customWidth="1"/>
    <col min="15368" max="15368" width="9.140625" style="80" customWidth="1"/>
    <col min="15369" max="15369" width="1.85546875" style="80" customWidth="1"/>
    <col min="15370" max="15370" width="26.5703125" style="80" customWidth="1"/>
    <col min="15371" max="15371" width="1.85546875" style="80" customWidth="1"/>
    <col min="15372" max="15372" width="7.7109375" style="80" customWidth="1"/>
    <col min="15373" max="15373" width="1.85546875" style="80" customWidth="1"/>
    <col min="15374" max="15374" width="14.42578125" style="80" customWidth="1"/>
    <col min="15375" max="15616" width="11" style="80"/>
    <col min="15617" max="15617" width="3.140625" style="80" customWidth="1"/>
    <col min="15618" max="15618" width="8.85546875" style="80" customWidth="1"/>
    <col min="15619" max="15619" width="34.140625" style="80" customWidth="1"/>
    <col min="15620" max="15620" width="9.28515625" style="80" customWidth="1"/>
    <col min="15621" max="15621" width="2.28515625" style="80" customWidth="1"/>
    <col min="15622" max="15622" width="9" style="80" customWidth="1"/>
    <col min="15623" max="15623" width="2" style="80" customWidth="1"/>
    <col min="15624" max="15624" width="9.140625" style="80" customWidth="1"/>
    <col min="15625" max="15625" width="1.85546875" style="80" customWidth="1"/>
    <col min="15626" max="15626" width="26.5703125" style="80" customWidth="1"/>
    <col min="15627" max="15627" width="1.85546875" style="80" customWidth="1"/>
    <col min="15628" max="15628" width="7.7109375" style="80" customWidth="1"/>
    <col min="15629" max="15629" width="1.85546875" style="80" customWidth="1"/>
    <col min="15630" max="15630" width="14.42578125" style="80" customWidth="1"/>
    <col min="15631" max="15872" width="11" style="80"/>
    <col min="15873" max="15873" width="3.140625" style="80" customWidth="1"/>
    <col min="15874" max="15874" width="8.85546875" style="80" customWidth="1"/>
    <col min="15875" max="15875" width="34.140625" style="80" customWidth="1"/>
    <col min="15876" max="15876" width="9.28515625" style="80" customWidth="1"/>
    <col min="15877" max="15877" width="2.28515625" style="80" customWidth="1"/>
    <col min="15878" max="15878" width="9" style="80" customWidth="1"/>
    <col min="15879" max="15879" width="2" style="80" customWidth="1"/>
    <col min="15880" max="15880" width="9.140625" style="80" customWidth="1"/>
    <col min="15881" max="15881" width="1.85546875" style="80" customWidth="1"/>
    <col min="15882" max="15882" width="26.5703125" style="80" customWidth="1"/>
    <col min="15883" max="15883" width="1.85546875" style="80" customWidth="1"/>
    <col min="15884" max="15884" width="7.7109375" style="80" customWidth="1"/>
    <col min="15885" max="15885" width="1.85546875" style="80" customWidth="1"/>
    <col min="15886" max="15886" width="14.42578125" style="80" customWidth="1"/>
    <col min="15887" max="16128" width="11" style="80"/>
    <col min="16129" max="16129" width="3.140625" style="80" customWidth="1"/>
    <col min="16130" max="16130" width="8.85546875" style="80" customWidth="1"/>
    <col min="16131" max="16131" width="34.140625" style="80" customWidth="1"/>
    <col min="16132" max="16132" width="9.28515625" style="80" customWidth="1"/>
    <col min="16133" max="16133" width="2.28515625" style="80" customWidth="1"/>
    <col min="16134" max="16134" width="9" style="80" customWidth="1"/>
    <col min="16135" max="16135" width="2" style="80" customWidth="1"/>
    <col min="16136" max="16136" width="9.140625" style="80" customWidth="1"/>
    <col min="16137" max="16137" width="1.85546875" style="80" customWidth="1"/>
    <col min="16138" max="16138" width="26.5703125" style="80" customWidth="1"/>
    <col min="16139" max="16139" width="1.85546875" style="80" customWidth="1"/>
    <col min="16140" max="16140" width="7.7109375" style="80" customWidth="1"/>
    <col min="16141" max="16141" width="1.85546875" style="80" customWidth="1"/>
    <col min="16142" max="16142" width="14.42578125" style="80" customWidth="1"/>
    <col min="16143" max="16384" width="11" style="80"/>
  </cols>
  <sheetData>
    <row r="1" spans="1:14" ht="15.6">
      <c r="A1" s="180" t="s">
        <v>186</v>
      </c>
      <c r="B1" s="180"/>
      <c r="C1" s="180"/>
      <c r="D1" s="180"/>
      <c r="E1" s="180"/>
      <c r="F1" s="180"/>
      <c r="G1" s="180"/>
      <c r="H1" s="180"/>
      <c r="I1" s="180"/>
      <c r="J1" s="180"/>
      <c r="K1" s="180"/>
      <c r="L1" s="180"/>
      <c r="M1" s="180"/>
      <c r="N1" s="180"/>
    </row>
    <row r="2" spans="1:14" ht="15.6">
      <c r="A2" s="180" t="s">
        <v>187</v>
      </c>
      <c r="B2" s="180"/>
      <c r="C2" s="180"/>
      <c r="D2" s="180"/>
      <c r="E2" s="180"/>
      <c r="F2" s="180"/>
      <c r="G2" s="180"/>
      <c r="H2" s="180"/>
      <c r="I2" s="180"/>
      <c r="J2" s="180"/>
      <c r="K2" s="180"/>
      <c r="L2" s="180"/>
      <c r="M2" s="180"/>
      <c r="N2" s="180"/>
    </row>
    <row r="3" spans="1:14" ht="15.6">
      <c r="A3" s="233"/>
      <c r="B3" s="233"/>
      <c r="C3" s="233"/>
      <c r="D3" s="233"/>
      <c r="E3" s="233"/>
      <c r="F3" s="233"/>
      <c r="G3" s="233"/>
      <c r="H3" s="233"/>
      <c r="I3" s="233"/>
      <c r="J3" s="233"/>
      <c r="K3" s="233"/>
      <c r="L3" s="233"/>
      <c r="M3" s="233"/>
      <c r="N3" s="233"/>
    </row>
    <row r="4" spans="1:14" ht="13.9">
      <c r="A4" s="234" t="s">
        <v>188</v>
      </c>
      <c r="B4" s="235"/>
      <c r="C4" s="235"/>
      <c r="D4" s="236"/>
      <c r="E4" s="234" t="s">
        <v>189</v>
      </c>
      <c r="F4" s="237"/>
      <c r="G4" s="235"/>
      <c r="H4" s="235"/>
      <c r="I4" s="235"/>
      <c r="J4" s="235"/>
      <c r="K4" s="235"/>
      <c r="L4" s="235"/>
      <c r="M4" s="235"/>
      <c r="N4" s="238"/>
    </row>
    <row r="5" spans="1:14" ht="13.9">
      <c r="A5" s="239" t="s">
        <v>190</v>
      </c>
      <c r="B5" s="240"/>
      <c r="C5" s="240"/>
      <c r="D5" s="241"/>
      <c r="E5" s="242"/>
      <c r="F5" s="243"/>
      <c r="G5" s="244"/>
      <c r="H5" s="244"/>
      <c r="I5" s="244"/>
      <c r="J5" s="244"/>
      <c r="K5" s="244"/>
      <c r="L5" s="244"/>
      <c r="M5" s="244"/>
      <c r="N5" s="245"/>
    </row>
    <row r="6" spans="1:14" ht="15.6">
      <c r="A6" s="246"/>
      <c r="B6" s="233"/>
      <c r="C6" s="233"/>
      <c r="D6" s="233"/>
      <c r="E6" s="233"/>
      <c r="F6" s="233"/>
      <c r="G6" s="233"/>
      <c r="H6" s="233"/>
      <c r="I6" s="233"/>
      <c r="J6" s="233"/>
      <c r="K6" s="233"/>
      <c r="L6" s="233"/>
      <c r="M6" s="233"/>
      <c r="N6" s="247"/>
    </row>
    <row r="7" spans="1:14">
      <c r="A7" s="248" t="s">
        <v>191</v>
      </c>
      <c r="N7" s="249"/>
    </row>
    <row r="8" spans="1:14">
      <c r="A8" s="248" t="s">
        <v>192</v>
      </c>
      <c r="N8" s="249"/>
    </row>
    <row r="9" spans="1:14" ht="13.5" customHeight="1">
      <c r="A9" s="248" t="s">
        <v>193</v>
      </c>
      <c r="N9" s="249"/>
    </row>
    <row r="10" spans="1:14" ht="13.5" customHeight="1">
      <c r="A10" s="248" t="s">
        <v>194</v>
      </c>
      <c r="N10" s="249"/>
    </row>
    <row r="11" spans="1:14">
      <c r="A11" s="250"/>
      <c r="N11" s="249"/>
    </row>
    <row r="12" spans="1:14">
      <c r="A12" s="248" t="s">
        <v>195</v>
      </c>
      <c r="N12" s="249"/>
    </row>
    <row r="13" spans="1:14">
      <c r="A13" s="250"/>
      <c r="F13" s="423" t="s">
        <v>196</v>
      </c>
      <c r="G13" s="425" t="s">
        <v>197</v>
      </c>
      <c r="H13" s="426"/>
      <c r="I13" s="427"/>
      <c r="J13" s="425" t="s">
        <v>198</v>
      </c>
      <c r="K13" s="426"/>
      <c r="L13" s="426"/>
      <c r="M13" s="427"/>
      <c r="N13" s="423" t="s">
        <v>199</v>
      </c>
    </row>
    <row r="14" spans="1:14">
      <c r="A14" s="250"/>
      <c r="F14" s="424"/>
      <c r="G14" s="428"/>
      <c r="H14" s="429"/>
      <c r="I14" s="430"/>
      <c r="J14" s="428"/>
      <c r="K14" s="429"/>
      <c r="L14" s="429"/>
      <c r="M14" s="430"/>
      <c r="N14" s="424"/>
    </row>
    <row r="15" spans="1:14" ht="14.1" customHeight="1">
      <c r="A15" s="250"/>
      <c r="B15" s="251" t="s">
        <v>200</v>
      </c>
      <c r="F15" s="80">
        <v>1200</v>
      </c>
      <c r="H15" s="251" t="s">
        <v>201</v>
      </c>
      <c r="J15" s="251" t="s">
        <v>202</v>
      </c>
      <c r="L15" s="251" t="s">
        <v>203</v>
      </c>
      <c r="N15" s="252" t="s">
        <v>204</v>
      </c>
    </row>
    <row r="16" spans="1:14" ht="14.1" customHeight="1">
      <c r="A16" s="250"/>
      <c r="B16" s="251" t="s">
        <v>205</v>
      </c>
      <c r="F16"/>
      <c r="H16" s="253"/>
      <c r="I16" s="254"/>
      <c r="J16" s="253"/>
      <c r="K16" s="254"/>
      <c r="L16" s="253"/>
      <c r="M16" s="254"/>
      <c r="N16" s="255"/>
    </row>
    <row r="17" spans="1:14" ht="14.1" customHeight="1">
      <c r="A17" s="250"/>
      <c r="B17" s="251" t="s">
        <v>206</v>
      </c>
      <c r="F17"/>
      <c r="H17" s="256"/>
      <c r="I17" s="254"/>
      <c r="J17" s="256"/>
      <c r="K17" s="254"/>
      <c r="L17" s="256"/>
      <c r="M17" s="254"/>
      <c r="N17" s="257"/>
    </row>
    <row r="18" spans="1:14" ht="14.1" customHeight="1">
      <c r="A18" s="250"/>
      <c r="B18" s="251" t="s">
        <v>207</v>
      </c>
      <c r="F18"/>
      <c r="H18" s="256"/>
      <c r="I18" s="254"/>
      <c r="J18" s="256"/>
      <c r="K18" s="254"/>
      <c r="L18" s="256"/>
      <c r="M18" s="254"/>
      <c r="N18" s="257"/>
    </row>
    <row r="19" spans="1:14" ht="14.1" customHeight="1">
      <c r="A19" s="250"/>
      <c r="F19"/>
      <c r="H19" s="256"/>
      <c r="I19" s="254"/>
      <c r="J19" s="256"/>
      <c r="K19" s="254"/>
      <c r="L19" s="256"/>
      <c r="M19" s="254"/>
      <c r="N19" s="257"/>
    </row>
    <row r="20" spans="1:14" ht="14.1" customHeight="1">
      <c r="A20" s="250"/>
      <c r="N20" s="249"/>
    </row>
    <row r="21" spans="1:14" ht="14.1" customHeight="1">
      <c r="A21" s="250"/>
      <c r="B21" s="251" t="s">
        <v>208</v>
      </c>
      <c r="F21" s="80">
        <v>1200</v>
      </c>
      <c r="H21" s="251" t="s">
        <v>209</v>
      </c>
      <c r="J21" s="251" t="s">
        <v>202</v>
      </c>
      <c r="N21" s="252" t="s">
        <v>204</v>
      </c>
    </row>
    <row r="22" spans="1:14" ht="14.1" customHeight="1">
      <c r="A22" s="250"/>
      <c r="B22" s="251" t="s">
        <v>210</v>
      </c>
      <c r="H22" s="253"/>
      <c r="I22" s="254"/>
      <c r="J22" s="422"/>
      <c r="K22" s="422"/>
      <c r="L22" s="422"/>
      <c r="M22" s="254"/>
      <c r="N22" s="258"/>
    </row>
    <row r="23" spans="1:14" ht="14.1" customHeight="1">
      <c r="A23" s="250"/>
      <c r="B23" s="251" t="s">
        <v>211</v>
      </c>
      <c r="H23" s="256"/>
      <c r="I23" s="254"/>
      <c r="J23" s="422"/>
      <c r="K23" s="422"/>
      <c r="L23" s="422"/>
      <c r="M23" s="254"/>
      <c r="N23" s="259"/>
    </row>
    <row r="24" spans="1:14" ht="14.1" customHeight="1">
      <c r="A24" s="250"/>
      <c r="H24" s="256"/>
      <c r="I24" s="254"/>
      <c r="J24" s="422"/>
      <c r="K24" s="422"/>
      <c r="L24" s="422"/>
      <c r="M24" s="254"/>
      <c r="N24" s="260"/>
    </row>
    <row r="25" spans="1:14" ht="14.1" customHeight="1">
      <c r="A25" s="250"/>
      <c r="H25" s="256"/>
      <c r="I25" s="254"/>
      <c r="J25" s="422"/>
      <c r="K25" s="422"/>
      <c r="L25" s="422"/>
      <c r="M25" s="254"/>
      <c r="N25" s="260"/>
    </row>
    <row r="26" spans="1:14" ht="14.1" customHeight="1">
      <c r="A26" s="250"/>
      <c r="N26" s="249"/>
    </row>
    <row r="27" spans="1:14" ht="14.1" customHeight="1">
      <c r="A27" s="250"/>
      <c r="B27" s="251" t="s">
        <v>212</v>
      </c>
      <c r="F27" s="80">
        <v>1200</v>
      </c>
      <c r="H27" s="251" t="s">
        <v>213</v>
      </c>
      <c r="J27" s="251" t="s">
        <v>214</v>
      </c>
      <c r="N27" s="252" t="s">
        <v>204</v>
      </c>
    </row>
    <row r="28" spans="1:14" ht="14.1" customHeight="1">
      <c r="A28" s="250"/>
      <c r="B28" s="251" t="s">
        <v>215</v>
      </c>
      <c r="H28" s="253"/>
      <c r="I28" s="254"/>
      <c r="J28" s="422"/>
      <c r="K28" s="422"/>
      <c r="L28" s="422"/>
      <c r="M28" s="254"/>
      <c r="N28" s="255"/>
    </row>
    <row r="29" spans="1:14" ht="14.1" customHeight="1">
      <c r="A29" s="250"/>
      <c r="B29" s="251"/>
      <c r="H29" s="256"/>
      <c r="I29" s="254"/>
      <c r="J29" s="422"/>
      <c r="K29" s="422"/>
      <c r="L29" s="422"/>
      <c r="M29" s="254"/>
      <c r="N29" s="257"/>
    </row>
    <row r="30" spans="1:14" ht="14.1" customHeight="1">
      <c r="A30" s="250"/>
      <c r="H30"/>
      <c r="I30"/>
      <c r="J30"/>
      <c r="K30"/>
      <c r="L30"/>
      <c r="M30"/>
      <c r="N30" s="261"/>
    </row>
    <row r="31" spans="1:14" ht="14.1" customHeight="1">
      <c r="A31" s="250"/>
      <c r="B31" s="251" t="s">
        <v>216</v>
      </c>
      <c r="F31" s="80">
        <v>1200</v>
      </c>
      <c r="H31" s="251" t="s">
        <v>217</v>
      </c>
      <c r="J31" s="251" t="s">
        <v>218</v>
      </c>
      <c r="N31" s="252" t="s">
        <v>204</v>
      </c>
    </row>
    <row r="32" spans="1:14" ht="14.1" customHeight="1">
      <c r="A32" s="250"/>
      <c r="B32" s="251" t="s">
        <v>219</v>
      </c>
      <c r="H32" s="253"/>
      <c r="I32" s="254"/>
      <c r="J32" s="422"/>
      <c r="K32" s="422"/>
      <c r="L32" s="422"/>
      <c r="M32" s="254"/>
      <c r="N32" s="255"/>
    </row>
    <row r="33" spans="1:14" ht="14.1" customHeight="1">
      <c r="A33" s="250"/>
      <c r="B33" s="251" t="s">
        <v>220</v>
      </c>
      <c r="H33" s="256"/>
      <c r="I33" s="254"/>
      <c r="J33" s="422"/>
      <c r="K33" s="422"/>
      <c r="L33" s="422"/>
      <c r="M33" s="254"/>
      <c r="N33" s="257"/>
    </row>
    <row r="34" spans="1:14" ht="14.1" customHeight="1">
      <c r="A34" s="250"/>
      <c r="B34" s="251"/>
      <c r="H34" s="256"/>
      <c r="I34" s="254"/>
      <c r="J34" s="422"/>
      <c r="K34" s="422"/>
      <c r="L34" s="422"/>
      <c r="M34" s="254"/>
      <c r="N34" s="257"/>
    </row>
    <row r="35" spans="1:14" ht="14.1" customHeight="1">
      <c r="A35" s="250"/>
      <c r="H35"/>
      <c r="I35"/>
      <c r="J35"/>
      <c r="K35"/>
      <c r="L35"/>
      <c r="M35"/>
      <c r="N35" s="261"/>
    </row>
    <row r="36" spans="1:14" ht="14.1" customHeight="1">
      <c r="A36" s="250"/>
      <c r="B36" s="251" t="s">
        <v>221</v>
      </c>
      <c r="F36" s="80">
        <v>1200</v>
      </c>
      <c r="H36" s="251" t="s">
        <v>222</v>
      </c>
      <c r="J36" s="251" t="s">
        <v>223</v>
      </c>
      <c r="N36" s="252" t="s">
        <v>204</v>
      </c>
    </row>
    <row r="37" spans="1:14" ht="14.1" customHeight="1">
      <c r="A37" s="250"/>
      <c r="B37" s="251" t="s">
        <v>224</v>
      </c>
      <c r="H37" s="253"/>
      <c r="I37" s="254"/>
      <c r="J37" s="422"/>
      <c r="K37" s="422"/>
      <c r="L37" s="422"/>
      <c r="M37" s="254"/>
      <c r="N37" s="255"/>
    </row>
    <row r="38" spans="1:14" ht="14.1" customHeight="1">
      <c r="A38" s="250"/>
      <c r="H38" s="262"/>
      <c r="I38" s="254"/>
      <c r="J38" s="431"/>
      <c r="K38" s="431"/>
      <c r="L38" s="431"/>
      <c r="M38" s="254"/>
      <c r="N38" s="263"/>
    </row>
    <row r="39" spans="1:14" ht="14.1" customHeight="1">
      <c r="A39" s="264"/>
      <c r="B39" s="264"/>
      <c r="C39" s="264"/>
      <c r="D39" s="264"/>
      <c r="E39" s="264"/>
      <c r="F39" s="264"/>
      <c r="G39" s="264"/>
      <c r="H39" s="253"/>
      <c r="I39" s="253"/>
      <c r="J39" s="422"/>
      <c r="K39" s="422"/>
      <c r="L39" s="422"/>
      <c r="M39" s="253"/>
      <c r="N39" s="265"/>
    </row>
    <row r="40" spans="1:14">
      <c r="A40" s="266" t="str">
        <f>+A4</f>
        <v>Program Name:</v>
      </c>
      <c r="B40" s="267"/>
      <c r="C40" s="267"/>
      <c r="D40" s="268"/>
      <c r="E40" s="269" t="str">
        <f>+E4</f>
        <v>School District Operating Program:</v>
      </c>
      <c r="F40" s="267"/>
      <c r="G40" s="267"/>
      <c r="H40" s="267"/>
      <c r="I40" s="267"/>
      <c r="J40" s="267"/>
      <c r="K40" s="267"/>
      <c r="L40" s="267"/>
      <c r="M40" s="267"/>
      <c r="N40" s="270"/>
    </row>
    <row r="41" spans="1:14">
      <c r="A41" s="271" t="str">
        <f>+A5</f>
        <v>Period Covered by Program:</v>
      </c>
      <c r="B41" s="264"/>
      <c r="C41" s="264"/>
      <c r="D41" s="264"/>
      <c r="E41" s="264"/>
      <c r="F41" s="264"/>
      <c r="G41" s="264"/>
      <c r="H41" s="264"/>
      <c r="I41" s="264"/>
      <c r="J41" s="264"/>
      <c r="K41" s="264"/>
      <c r="L41" s="264"/>
      <c r="M41" s="264"/>
      <c r="N41" s="272"/>
    </row>
    <row r="42" spans="1:14">
      <c r="A42" s="248"/>
      <c r="N42" s="273"/>
    </row>
    <row r="43" spans="1:14" ht="14.1" customHeight="1">
      <c r="A43" s="248" t="s">
        <v>225</v>
      </c>
      <c r="N43" s="273"/>
    </row>
    <row r="44" spans="1:14" ht="14.1" customHeight="1">
      <c r="A44" s="248" t="s">
        <v>226</v>
      </c>
      <c r="N44" s="273"/>
    </row>
    <row r="45" spans="1:14" ht="14.1" customHeight="1">
      <c r="A45" s="250"/>
      <c r="B45" s="432" t="s">
        <v>196</v>
      </c>
      <c r="C45" s="274"/>
      <c r="F45" s="423" t="s">
        <v>196</v>
      </c>
      <c r="G45" s="425" t="s">
        <v>197</v>
      </c>
      <c r="H45" s="426"/>
      <c r="I45" s="427"/>
      <c r="J45" s="425" t="s">
        <v>198</v>
      </c>
      <c r="K45" s="426"/>
      <c r="L45" s="426"/>
      <c r="M45" s="427"/>
      <c r="N45" s="423" t="s">
        <v>199</v>
      </c>
    </row>
    <row r="46" spans="1:14" ht="14.1" customHeight="1">
      <c r="A46" s="250"/>
      <c r="B46" s="433"/>
      <c r="C46" s="275" t="s">
        <v>198</v>
      </c>
      <c r="F46" s="424"/>
      <c r="G46" s="428"/>
      <c r="H46" s="429"/>
      <c r="I46" s="430"/>
      <c r="J46" s="428"/>
      <c r="K46" s="429"/>
      <c r="L46" s="429"/>
      <c r="M46" s="430"/>
      <c r="N46" s="424"/>
    </row>
    <row r="47" spans="1:14" ht="14.1" customHeight="1">
      <c r="A47" s="250"/>
      <c r="B47" s="276">
        <v>2130</v>
      </c>
      <c r="C47" s="80" t="s">
        <v>227</v>
      </c>
      <c r="F47" s="253"/>
      <c r="G47" s="254"/>
      <c r="H47" s="253"/>
      <c r="I47" s="254"/>
      <c r="J47" s="422"/>
      <c r="K47" s="422"/>
      <c r="L47" s="422"/>
      <c r="M47" s="254"/>
      <c r="N47" s="255"/>
    </row>
    <row r="48" spans="1:14" ht="14.1" customHeight="1">
      <c r="A48" s="250"/>
      <c r="B48" s="276">
        <v>2140</v>
      </c>
      <c r="C48" s="251" t="s">
        <v>228</v>
      </c>
      <c r="F48" s="256"/>
      <c r="G48" s="254"/>
      <c r="H48" s="256"/>
      <c r="I48" s="254"/>
      <c r="J48" s="422"/>
      <c r="K48" s="422"/>
      <c r="L48" s="422"/>
      <c r="M48" s="254"/>
      <c r="N48" s="257"/>
    </row>
    <row r="49" spans="1:14" ht="14.1" customHeight="1">
      <c r="A49" s="250"/>
      <c r="B49" s="276">
        <v>2150</v>
      </c>
      <c r="C49" s="251" t="s">
        <v>229</v>
      </c>
      <c r="F49" s="256"/>
      <c r="G49" s="254"/>
      <c r="H49" s="253"/>
      <c r="I49" s="254"/>
      <c r="J49" s="422"/>
      <c r="K49" s="422"/>
      <c r="L49" s="422"/>
      <c r="M49" s="254"/>
      <c r="N49" s="255"/>
    </row>
    <row r="50" spans="1:14" ht="14.1" customHeight="1">
      <c r="A50" s="250"/>
      <c r="B50" s="276">
        <v>2160</v>
      </c>
      <c r="C50" s="251" t="s">
        <v>230</v>
      </c>
      <c r="F50" s="256"/>
      <c r="G50" s="254"/>
      <c r="H50" s="256"/>
      <c r="I50" s="254"/>
      <c r="J50" s="422"/>
      <c r="K50" s="422"/>
      <c r="L50" s="422"/>
      <c r="M50" s="254"/>
      <c r="N50" s="257"/>
    </row>
    <row r="51" spans="1:14" ht="14.1" customHeight="1">
      <c r="A51" s="250"/>
      <c r="B51" s="276">
        <v>2190</v>
      </c>
      <c r="C51" s="251" t="s">
        <v>231</v>
      </c>
      <c r="F51" s="256"/>
      <c r="G51" s="254"/>
      <c r="H51" s="253"/>
      <c r="I51" s="254"/>
      <c r="J51" s="422"/>
      <c r="K51" s="422"/>
      <c r="L51" s="422"/>
      <c r="M51" s="254"/>
      <c r="N51" s="255"/>
    </row>
    <row r="52" spans="1:14" ht="14.1" customHeight="1">
      <c r="A52" s="250"/>
      <c r="B52" s="276">
        <v>2200</v>
      </c>
      <c r="C52" s="251" t="s">
        <v>232</v>
      </c>
      <c r="F52" s="256"/>
      <c r="G52" s="254"/>
      <c r="H52" s="256"/>
      <c r="I52" s="254"/>
      <c r="J52" s="422"/>
      <c r="K52" s="422"/>
      <c r="L52" s="422"/>
      <c r="M52" s="254"/>
      <c r="N52" s="257"/>
    </row>
    <row r="53" spans="1:14" ht="14.1" customHeight="1" thickBot="1">
      <c r="A53" s="250"/>
      <c r="B53" s="276">
        <v>2700</v>
      </c>
      <c r="C53" s="251" t="s">
        <v>233</v>
      </c>
      <c r="J53" s="276"/>
      <c r="K53" s="276"/>
      <c r="L53" s="276"/>
      <c r="N53" s="277"/>
    </row>
    <row r="54" spans="1:14" ht="26.25" customHeight="1" thickBot="1">
      <c r="A54" s="250" t="s">
        <v>234</v>
      </c>
      <c r="J54" s="278" t="s">
        <v>235</v>
      </c>
      <c r="K54" s="279"/>
      <c r="L54" s="280"/>
      <c r="N54" s="281">
        <f>SUM(N16:N52)</f>
        <v>0</v>
      </c>
    </row>
    <row r="55" spans="1:14" ht="14.1" customHeight="1">
      <c r="A55" s="250"/>
      <c r="N55" s="249"/>
    </row>
    <row r="56" spans="1:14" ht="14.1" customHeight="1">
      <c r="A56" s="248" t="s">
        <v>236</v>
      </c>
      <c r="N56" s="249"/>
    </row>
    <row r="57" spans="1:14" ht="14.1" customHeight="1">
      <c r="A57" s="250"/>
      <c r="N57" s="249"/>
    </row>
    <row r="58" spans="1:14" ht="14.1" customHeight="1">
      <c r="A58" s="250"/>
      <c r="B58" s="80" t="s">
        <v>237</v>
      </c>
      <c r="N58" s="249"/>
    </row>
    <row r="59" spans="1:14" ht="14.1" customHeight="1">
      <c r="A59" s="250"/>
      <c r="B59" s="251" t="s">
        <v>238</v>
      </c>
      <c r="N59" s="249"/>
    </row>
    <row r="60" spans="1:14" ht="14.1" customHeight="1" thickBot="1">
      <c r="A60" s="250"/>
      <c r="B60" s="251" t="s">
        <v>239</v>
      </c>
      <c r="N60" s="249"/>
    </row>
    <row r="61" spans="1:14" ht="24.75" customHeight="1" thickBot="1">
      <c r="A61" s="250"/>
      <c r="B61" s="282"/>
      <c r="F61" s="434" t="s">
        <v>240</v>
      </c>
      <c r="G61" s="435"/>
      <c r="H61" s="435"/>
      <c r="I61" s="435"/>
      <c r="J61" s="435"/>
      <c r="K61" s="435"/>
      <c r="L61" s="436"/>
      <c r="N61" s="283"/>
    </row>
    <row r="62" spans="1:14" ht="14.1" customHeight="1">
      <c r="A62" s="250"/>
      <c r="N62" s="249"/>
    </row>
    <row r="63" spans="1:14" ht="14.1" customHeight="1">
      <c r="A63" s="250"/>
      <c r="N63" s="249"/>
    </row>
    <row r="64" spans="1:14" ht="14.1" customHeight="1" thickBot="1">
      <c r="A64" s="248" t="s">
        <v>241</v>
      </c>
      <c r="N64" s="249"/>
    </row>
    <row r="65" spans="1:14" ht="14.1" customHeight="1">
      <c r="A65" s="250"/>
      <c r="D65" s="284" t="s">
        <v>242</v>
      </c>
      <c r="E65" s="276"/>
      <c r="I65" s="285" t="s">
        <v>243</v>
      </c>
      <c r="J65" s="286">
        <f>+N54</f>
        <v>0</v>
      </c>
      <c r="K65" s="285" t="s">
        <v>243</v>
      </c>
      <c r="L65" s="437" t="str">
        <f>IF(J66&gt;0,J65/J66," ")</f>
        <v xml:space="preserve"> </v>
      </c>
      <c r="N65" s="439" t="s">
        <v>244</v>
      </c>
    </row>
    <row r="66" spans="1:14" ht="14.1" customHeight="1" thickBot="1">
      <c r="A66" s="250"/>
      <c r="D66" s="276" t="s">
        <v>245</v>
      </c>
      <c r="E66" s="276"/>
      <c r="J66" s="287">
        <f>+N61</f>
        <v>0</v>
      </c>
      <c r="L66" s="438"/>
      <c r="N66" s="439"/>
    </row>
    <row r="67" spans="1:14" ht="14.1" customHeight="1">
      <c r="A67" s="250"/>
      <c r="D67" s="276"/>
      <c r="E67" s="276"/>
      <c r="J67" s="287"/>
      <c r="L67" s="288"/>
      <c r="N67" s="348"/>
    </row>
    <row r="68" spans="1:14" ht="14.1" customHeight="1">
      <c r="A68" s="250" t="s">
        <v>246</v>
      </c>
      <c r="N68" s="249"/>
    </row>
    <row r="69" spans="1:14" ht="14.1" customHeight="1">
      <c r="A69" s="289" t="s">
        <v>247</v>
      </c>
      <c r="B69" s="264"/>
      <c r="C69" s="264"/>
      <c r="D69" s="264"/>
      <c r="E69" s="264"/>
      <c r="F69" s="264"/>
      <c r="G69" s="264"/>
      <c r="H69" s="264"/>
      <c r="I69" s="264"/>
      <c r="J69" s="264"/>
      <c r="K69" s="264"/>
      <c r="L69" s="264"/>
      <c r="M69" s="264"/>
      <c r="N69" s="290"/>
    </row>
    <row r="70" spans="1:14" ht="14.1" customHeight="1"/>
    <row r="71" spans="1:14" ht="14.1" customHeight="1"/>
  </sheetData>
  <mergeCells count="30">
    <mergeCell ref="J52:L52"/>
    <mergeCell ref="F61:L61"/>
    <mergeCell ref="L65:L66"/>
    <mergeCell ref="N65:N66"/>
    <mergeCell ref="N45:N46"/>
    <mergeCell ref="J47:L47"/>
    <mergeCell ref="J48:L48"/>
    <mergeCell ref="J49:L49"/>
    <mergeCell ref="J50:L50"/>
    <mergeCell ref="J51:L51"/>
    <mergeCell ref="J34:L34"/>
    <mergeCell ref="J37:L37"/>
    <mergeCell ref="J38:L38"/>
    <mergeCell ref="J39:L39"/>
    <mergeCell ref="B45:B46"/>
    <mergeCell ref="F45:F46"/>
    <mergeCell ref="G45:I46"/>
    <mergeCell ref="J45:M46"/>
    <mergeCell ref="J33:L33"/>
    <mergeCell ref="F13:F14"/>
    <mergeCell ref="G13:I14"/>
    <mergeCell ref="J13:M14"/>
    <mergeCell ref="N13:N14"/>
    <mergeCell ref="J22:L22"/>
    <mergeCell ref="J23:L23"/>
    <mergeCell ref="J24:L24"/>
    <mergeCell ref="J25:L25"/>
    <mergeCell ref="J28:L28"/>
    <mergeCell ref="J29:L29"/>
    <mergeCell ref="J32:L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E0352-35FA-402D-9466-A0CAB2770E09}">
  <dimension ref="A1:O315"/>
  <sheetViews>
    <sheetView zoomScaleNormal="100" workbookViewId="0">
      <selection activeCell="K8" sqref="K8"/>
    </sheetView>
  </sheetViews>
  <sheetFormatPr defaultColWidth="8.85546875" defaultRowHeight="13.9"/>
  <cols>
    <col min="1" max="1" width="23.28515625" style="3" customWidth="1"/>
    <col min="2" max="2" width="8.85546875" style="3"/>
    <col min="3" max="3" width="27.28515625" style="3" customWidth="1"/>
    <col min="4" max="5" width="8.85546875" style="3"/>
    <col min="6" max="6" width="13.42578125" style="3" customWidth="1"/>
    <col min="7" max="7" width="8.85546875" style="3"/>
    <col min="8" max="12" width="11.28515625" style="3" customWidth="1"/>
    <col min="13" max="13" width="30.28515625" style="3" bestFit="1" customWidth="1"/>
    <col min="14" max="14" width="8.85546875" style="3"/>
    <col min="15" max="15" width="50.42578125" style="45" customWidth="1"/>
    <col min="16" max="16384" width="8.85546875" style="3"/>
  </cols>
  <sheetData>
    <row r="1" spans="1:15" ht="41.45">
      <c r="A1" s="45" t="s">
        <v>248</v>
      </c>
      <c r="C1" s="3" t="s">
        <v>249</v>
      </c>
      <c r="E1" s="3" t="s">
        <v>250</v>
      </c>
      <c r="H1" s="3" t="s">
        <v>251</v>
      </c>
    </row>
    <row r="3" spans="1:15" ht="27.6">
      <c r="A3" s="49" t="s">
        <v>252</v>
      </c>
      <c r="C3" s="46" t="s">
        <v>253</v>
      </c>
      <c r="E3" s="51" t="s">
        <v>254</v>
      </c>
      <c r="F3" s="51" t="s">
        <v>255</v>
      </c>
      <c r="H3" s="51" t="s">
        <v>256</v>
      </c>
      <c r="I3" s="51" t="s">
        <v>257</v>
      </c>
      <c r="K3" s="51" t="s">
        <v>258</v>
      </c>
      <c r="M3" s="51" t="s">
        <v>91</v>
      </c>
    </row>
    <row r="4" spans="1:15" ht="27.6">
      <c r="A4" s="50" t="s">
        <v>259</v>
      </c>
      <c r="C4" s="47" t="s">
        <v>260</v>
      </c>
      <c r="E4" s="52" t="s">
        <v>261</v>
      </c>
      <c r="F4" s="53">
        <v>9300</v>
      </c>
      <c r="H4" s="52" t="s">
        <v>262</v>
      </c>
      <c r="I4" s="52" t="s">
        <v>263</v>
      </c>
      <c r="K4" s="3" t="s">
        <v>264</v>
      </c>
      <c r="M4" s="3" t="s">
        <v>265</v>
      </c>
      <c r="O4" s="45" t="s">
        <v>266</v>
      </c>
    </row>
    <row r="5" spans="1:15" ht="41.45">
      <c r="A5" s="50" t="s">
        <v>267</v>
      </c>
      <c r="C5" s="47" t="s">
        <v>268</v>
      </c>
      <c r="E5" s="52" t="s">
        <v>269</v>
      </c>
      <c r="F5" s="53">
        <v>9900</v>
      </c>
      <c r="H5" s="52" t="s">
        <v>270</v>
      </c>
      <c r="I5" s="52" t="s">
        <v>271</v>
      </c>
      <c r="K5" s="3" t="s">
        <v>272</v>
      </c>
      <c r="M5" s="3" t="s">
        <v>273</v>
      </c>
      <c r="O5" s="45" t="s">
        <v>274</v>
      </c>
    </row>
    <row r="6" spans="1:15" ht="41.45">
      <c r="A6" s="50" t="s">
        <v>275</v>
      </c>
      <c r="C6" s="47" t="s">
        <v>276</v>
      </c>
      <c r="E6" s="52" t="s">
        <v>277</v>
      </c>
      <c r="F6" s="53">
        <v>10725</v>
      </c>
      <c r="H6" s="52" t="s">
        <v>278</v>
      </c>
      <c r="I6" s="52" t="s">
        <v>279</v>
      </c>
      <c r="M6" s="3" t="s">
        <v>280</v>
      </c>
      <c r="O6" s="45" t="s">
        <v>281</v>
      </c>
    </row>
    <row r="7" spans="1:15" ht="41.45">
      <c r="A7" s="50" t="s">
        <v>282</v>
      </c>
      <c r="C7" s="47" t="s">
        <v>283</v>
      </c>
      <c r="E7" s="52" t="s">
        <v>284</v>
      </c>
      <c r="F7" s="53">
        <v>11700</v>
      </c>
      <c r="H7" s="52" t="s">
        <v>285</v>
      </c>
      <c r="I7" s="52" t="s">
        <v>286</v>
      </c>
      <c r="M7" s="3" t="s">
        <v>287</v>
      </c>
      <c r="O7" s="45" t="s">
        <v>288</v>
      </c>
    </row>
    <row r="8" spans="1:15" ht="27.6">
      <c r="A8" s="50" t="s">
        <v>289</v>
      </c>
      <c r="C8" s="47" t="s">
        <v>290</v>
      </c>
      <c r="E8" s="52" t="s">
        <v>291</v>
      </c>
      <c r="F8" s="53">
        <v>12060</v>
      </c>
      <c r="H8" s="52" t="s">
        <v>292</v>
      </c>
      <c r="I8" s="52" t="s">
        <v>293</v>
      </c>
      <c r="M8" s="3" t="s">
        <v>294</v>
      </c>
    </row>
    <row r="9" spans="1:15" ht="41.45">
      <c r="A9" s="50" t="s">
        <v>295</v>
      </c>
      <c r="C9" s="47" t="s">
        <v>296</v>
      </c>
      <c r="E9" s="52" t="s">
        <v>297</v>
      </c>
      <c r="F9" s="53">
        <v>12075</v>
      </c>
      <c r="H9" s="52" t="s">
        <v>298</v>
      </c>
      <c r="I9" s="52" t="s">
        <v>299</v>
      </c>
      <c r="M9" s="3" t="s">
        <v>300</v>
      </c>
    </row>
    <row r="10" spans="1:15">
      <c r="A10" s="50" t="s">
        <v>301</v>
      </c>
      <c r="C10" s="47" t="s">
        <v>302</v>
      </c>
      <c r="E10" s="52" t="s">
        <v>303</v>
      </c>
      <c r="F10" s="53">
        <v>12390</v>
      </c>
      <c r="H10" s="52" t="s">
        <v>304</v>
      </c>
      <c r="I10" s="52" t="s">
        <v>305</v>
      </c>
    </row>
    <row r="11" spans="1:15" ht="27.6">
      <c r="A11" s="50" t="s">
        <v>306</v>
      </c>
      <c r="C11" s="47" t="s">
        <v>307</v>
      </c>
      <c r="E11" s="52" t="s">
        <v>308</v>
      </c>
      <c r="F11" s="53">
        <v>12660</v>
      </c>
      <c r="H11" s="52" t="s">
        <v>309</v>
      </c>
      <c r="I11" s="52" t="s">
        <v>310</v>
      </c>
    </row>
    <row r="12" spans="1:15">
      <c r="A12" s="50" t="s">
        <v>311</v>
      </c>
      <c r="C12" s="48" t="s">
        <v>312</v>
      </c>
      <c r="E12" s="52" t="s">
        <v>313</v>
      </c>
      <c r="F12" s="53">
        <v>13305</v>
      </c>
      <c r="H12" s="52" t="s">
        <v>314</v>
      </c>
      <c r="I12" s="52" t="s">
        <v>315</v>
      </c>
    </row>
    <row r="13" spans="1:15">
      <c r="A13" s="50" t="s">
        <v>316</v>
      </c>
      <c r="C13" s="48" t="s">
        <v>317</v>
      </c>
      <c r="E13" s="52" t="s">
        <v>318</v>
      </c>
      <c r="F13" s="53">
        <v>16258</v>
      </c>
      <c r="H13" s="52" t="s">
        <v>319</v>
      </c>
      <c r="I13" s="52" t="s">
        <v>320</v>
      </c>
    </row>
    <row r="14" spans="1:15">
      <c r="A14" s="50" t="s">
        <v>321</v>
      </c>
      <c r="C14" s="48" t="s">
        <v>322</v>
      </c>
      <c r="E14" s="52" t="s">
        <v>323</v>
      </c>
      <c r="F14" s="53">
        <v>50000</v>
      </c>
      <c r="H14" s="52" t="s">
        <v>324</v>
      </c>
      <c r="I14" s="52" t="s">
        <v>325</v>
      </c>
    </row>
    <row r="15" spans="1:15" ht="27.6">
      <c r="A15" s="50" t="s">
        <v>326</v>
      </c>
      <c r="C15" s="48" t="s">
        <v>327</v>
      </c>
      <c r="E15" s="52" t="s">
        <v>328</v>
      </c>
      <c r="F15" s="53">
        <v>50000</v>
      </c>
      <c r="H15" s="52" t="s">
        <v>329</v>
      </c>
      <c r="I15" s="52" t="s">
        <v>330</v>
      </c>
    </row>
    <row r="16" spans="1:15">
      <c r="A16" s="50" t="s">
        <v>331</v>
      </c>
      <c r="C16" s="48" t="s">
        <v>332</v>
      </c>
      <c r="E16" s="52" t="s">
        <v>333</v>
      </c>
      <c r="F16" s="53">
        <v>50000</v>
      </c>
      <c r="H16" s="52" t="s">
        <v>334</v>
      </c>
      <c r="I16" s="52" t="s">
        <v>335</v>
      </c>
    </row>
    <row r="17" spans="1:9">
      <c r="A17" s="50" t="s">
        <v>336</v>
      </c>
      <c r="E17" s="52" t="s">
        <v>337</v>
      </c>
      <c r="F17" s="53">
        <v>50000</v>
      </c>
      <c r="H17" s="52" t="s">
        <v>338</v>
      </c>
      <c r="I17" s="52" t="s">
        <v>339</v>
      </c>
    </row>
    <row r="18" spans="1:9" ht="27.6">
      <c r="A18" s="50" t="s">
        <v>340</v>
      </c>
      <c r="E18" s="52" t="s">
        <v>341</v>
      </c>
      <c r="F18" s="53">
        <v>50000</v>
      </c>
      <c r="H18" s="52" t="s">
        <v>342</v>
      </c>
      <c r="I18" s="52" t="s">
        <v>343</v>
      </c>
    </row>
    <row r="19" spans="1:9">
      <c r="A19" s="50" t="s">
        <v>344</v>
      </c>
      <c r="E19" s="52" t="s">
        <v>345</v>
      </c>
      <c r="F19" s="53">
        <v>50000</v>
      </c>
      <c r="H19" s="52" t="s">
        <v>346</v>
      </c>
      <c r="I19" s="52" t="s">
        <v>347</v>
      </c>
    </row>
    <row r="20" spans="1:9">
      <c r="A20" s="50" t="s">
        <v>348</v>
      </c>
      <c r="E20" s="52" t="s">
        <v>349</v>
      </c>
      <c r="F20" s="53">
        <v>50000</v>
      </c>
      <c r="H20" s="52" t="s">
        <v>350</v>
      </c>
      <c r="I20" s="52" t="s">
        <v>351</v>
      </c>
    </row>
    <row r="21" spans="1:9" ht="27.6">
      <c r="A21" s="50" t="s">
        <v>352</v>
      </c>
      <c r="E21" s="52" t="s">
        <v>353</v>
      </c>
      <c r="F21" s="53">
        <v>50000</v>
      </c>
      <c r="H21" s="52" t="s">
        <v>354</v>
      </c>
      <c r="I21" s="52" t="s">
        <v>355</v>
      </c>
    </row>
    <row r="22" spans="1:9">
      <c r="A22" s="50" t="s">
        <v>356</v>
      </c>
      <c r="E22" s="52" t="s">
        <v>357</v>
      </c>
      <c r="F22" s="53">
        <v>50000</v>
      </c>
      <c r="H22" s="52" t="s">
        <v>358</v>
      </c>
      <c r="I22" s="52" t="s">
        <v>359</v>
      </c>
    </row>
    <row r="23" spans="1:9">
      <c r="A23" s="50" t="s">
        <v>360</v>
      </c>
      <c r="E23" s="52" t="s">
        <v>361</v>
      </c>
      <c r="F23" s="53">
        <v>50000</v>
      </c>
      <c r="H23" s="52" t="s">
        <v>362</v>
      </c>
      <c r="I23" s="52" t="s">
        <v>363</v>
      </c>
    </row>
    <row r="24" spans="1:9">
      <c r="A24" s="50" t="s">
        <v>364</v>
      </c>
      <c r="E24" s="52" t="s">
        <v>365</v>
      </c>
      <c r="F24" s="53">
        <v>50000</v>
      </c>
      <c r="H24" s="52" t="s">
        <v>366</v>
      </c>
      <c r="I24" s="52" t="s">
        <v>367</v>
      </c>
    </row>
    <row r="25" spans="1:9" ht="27.6">
      <c r="A25" s="50" t="s">
        <v>368</v>
      </c>
      <c r="E25" s="52" t="s">
        <v>369</v>
      </c>
      <c r="F25" s="53">
        <v>50000</v>
      </c>
      <c r="H25" s="52" t="s">
        <v>370</v>
      </c>
      <c r="I25" s="52" t="s">
        <v>371</v>
      </c>
    </row>
    <row r="26" spans="1:9" ht="27.6">
      <c r="A26" s="50" t="s">
        <v>372</v>
      </c>
      <c r="E26" s="52" t="s">
        <v>373</v>
      </c>
      <c r="F26" s="53">
        <v>50000</v>
      </c>
      <c r="H26" s="52" t="s">
        <v>374</v>
      </c>
      <c r="I26" s="52" t="s">
        <v>375</v>
      </c>
    </row>
    <row r="27" spans="1:9">
      <c r="E27" s="52" t="s">
        <v>376</v>
      </c>
      <c r="F27" s="53">
        <v>50000</v>
      </c>
      <c r="H27" s="52" t="s">
        <v>377</v>
      </c>
      <c r="I27" s="52" t="s">
        <v>378</v>
      </c>
    </row>
    <row r="28" spans="1:9">
      <c r="E28" s="52" t="s">
        <v>379</v>
      </c>
      <c r="F28" s="53">
        <v>50000</v>
      </c>
      <c r="H28" s="52" t="s">
        <v>380</v>
      </c>
      <c r="I28" s="52" t="s">
        <v>381</v>
      </c>
    </row>
    <row r="29" spans="1:9">
      <c r="E29" s="52" t="s">
        <v>382</v>
      </c>
      <c r="F29" s="53">
        <v>50000</v>
      </c>
      <c r="H29" s="52" t="s">
        <v>383</v>
      </c>
      <c r="I29" s="52" t="s">
        <v>384</v>
      </c>
    </row>
    <row r="30" spans="1:9">
      <c r="E30" s="52" t="s">
        <v>385</v>
      </c>
      <c r="F30" s="53">
        <v>50000</v>
      </c>
      <c r="H30" s="52" t="s">
        <v>386</v>
      </c>
      <c r="I30" s="52" t="s">
        <v>387</v>
      </c>
    </row>
    <row r="31" spans="1:9">
      <c r="E31" s="52" t="s">
        <v>388</v>
      </c>
      <c r="F31" s="53">
        <v>50000</v>
      </c>
      <c r="H31" s="52" t="s">
        <v>389</v>
      </c>
      <c r="I31" s="52" t="s">
        <v>390</v>
      </c>
    </row>
    <row r="32" spans="1:9">
      <c r="E32" s="52" t="s">
        <v>391</v>
      </c>
      <c r="F32" s="53">
        <v>50000</v>
      </c>
      <c r="H32" s="52" t="s">
        <v>392</v>
      </c>
      <c r="I32" s="52" t="s">
        <v>393</v>
      </c>
    </row>
    <row r="33" spans="5:9">
      <c r="E33" s="52" t="s">
        <v>394</v>
      </c>
      <c r="F33" s="53">
        <v>50000</v>
      </c>
      <c r="H33" s="52" t="s">
        <v>395</v>
      </c>
      <c r="I33" s="52" t="s">
        <v>396</v>
      </c>
    </row>
    <row r="34" spans="5:9">
      <c r="E34" s="52" t="s">
        <v>397</v>
      </c>
      <c r="F34" s="53">
        <v>50000</v>
      </c>
      <c r="H34" s="52" t="s">
        <v>398</v>
      </c>
      <c r="I34" s="52" t="s">
        <v>399</v>
      </c>
    </row>
    <row r="35" spans="5:9" ht="27.6">
      <c r="E35" s="52" t="s">
        <v>400</v>
      </c>
      <c r="F35" s="53">
        <v>60000</v>
      </c>
      <c r="H35" s="52" t="s">
        <v>401</v>
      </c>
      <c r="I35" s="52" t="s">
        <v>402</v>
      </c>
    </row>
    <row r="36" spans="5:9">
      <c r="E36" s="52" t="s">
        <v>403</v>
      </c>
      <c r="F36" s="53">
        <v>60000</v>
      </c>
      <c r="H36" s="52" t="s">
        <v>404</v>
      </c>
      <c r="I36" s="52" t="s">
        <v>405</v>
      </c>
    </row>
    <row r="37" spans="5:9">
      <c r="E37" s="52" t="s">
        <v>406</v>
      </c>
      <c r="F37" s="53">
        <v>60000</v>
      </c>
      <c r="H37" s="52" t="s">
        <v>407</v>
      </c>
      <c r="I37" s="52" t="s">
        <v>408</v>
      </c>
    </row>
    <row r="38" spans="5:9">
      <c r="E38" s="52" t="s">
        <v>409</v>
      </c>
      <c r="F38" s="53">
        <v>60000</v>
      </c>
      <c r="H38" s="52" t="s">
        <v>410</v>
      </c>
      <c r="I38" s="52" t="s">
        <v>411</v>
      </c>
    </row>
    <row r="39" spans="5:9">
      <c r="E39" s="52">
        <v>2024</v>
      </c>
      <c r="F39" s="53">
        <v>66206</v>
      </c>
      <c r="H39" s="52" t="s">
        <v>412</v>
      </c>
      <c r="I39" s="52" t="s">
        <v>413</v>
      </c>
    </row>
    <row r="40" spans="5:9">
      <c r="E40" s="43">
        <v>2025</v>
      </c>
      <c r="F40" s="53">
        <v>66446</v>
      </c>
      <c r="H40" s="52" t="s">
        <v>414</v>
      </c>
      <c r="I40" s="52" t="s">
        <v>415</v>
      </c>
    </row>
    <row r="41" spans="5:9">
      <c r="H41" s="52" t="s">
        <v>416</v>
      </c>
      <c r="I41" s="52" t="s">
        <v>417</v>
      </c>
    </row>
    <row r="42" spans="5:9">
      <c r="H42" s="52" t="s">
        <v>418</v>
      </c>
      <c r="I42" s="52" t="s">
        <v>419</v>
      </c>
    </row>
    <row r="43" spans="5:9">
      <c r="H43" s="52" t="s">
        <v>420</v>
      </c>
      <c r="I43" s="52" t="s">
        <v>421</v>
      </c>
    </row>
    <row r="44" spans="5:9">
      <c r="H44" s="52" t="s">
        <v>422</v>
      </c>
      <c r="I44" s="52" t="s">
        <v>423</v>
      </c>
    </row>
    <row r="45" spans="5:9">
      <c r="H45" s="52" t="s">
        <v>424</v>
      </c>
      <c r="I45" s="52" t="s">
        <v>425</v>
      </c>
    </row>
    <row r="46" spans="5:9">
      <c r="H46" s="52" t="s">
        <v>426</v>
      </c>
      <c r="I46" s="52" t="s">
        <v>427</v>
      </c>
    </row>
    <row r="47" spans="5:9">
      <c r="H47" s="52" t="s">
        <v>428</v>
      </c>
      <c r="I47" s="52" t="s">
        <v>429</v>
      </c>
    </row>
    <row r="48" spans="5:9">
      <c r="H48" s="52" t="s">
        <v>430</v>
      </c>
      <c r="I48" s="52" t="s">
        <v>431</v>
      </c>
    </row>
    <row r="49" spans="8:9">
      <c r="H49" s="52" t="s">
        <v>432</v>
      </c>
      <c r="I49" s="52" t="s">
        <v>433</v>
      </c>
    </row>
    <row r="50" spans="8:9">
      <c r="H50" s="52" t="s">
        <v>434</v>
      </c>
      <c r="I50" s="52" t="s">
        <v>435</v>
      </c>
    </row>
    <row r="51" spans="8:9">
      <c r="H51" s="52" t="s">
        <v>436</v>
      </c>
      <c r="I51" s="52" t="s">
        <v>437</v>
      </c>
    </row>
    <row r="52" spans="8:9">
      <c r="H52" s="52" t="s">
        <v>438</v>
      </c>
      <c r="I52" s="52" t="s">
        <v>439</v>
      </c>
    </row>
    <row r="53" spans="8:9">
      <c r="H53" s="52" t="s">
        <v>440</v>
      </c>
      <c r="I53" s="52" t="s">
        <v>441</v>
      </c>
    </row>
    <row r="54" spans="8:9">
      <c r="H54" s="52" t="s">
        <v>442</v>
      </c>
      <c r="I54" s="52" t="s">
        <v>443</v>
      </c>
    </row>
    <row r="55" spans="8:9">
      <c r="H55" s="52" t="s">
        <v>444</v>
      </c>
      <c r="I55" s="52" t="s">
        <v>445</v>
      </c>
    </row>
    <row r="56" spans="8:9">
      <c r="H56" s="52" t="s">
        <v>446</v>
      </c>
      <c r="I56" s="52" t="s">
        <v>447</v>
      </c>
    </row>
    <row r="57" spans="8:9">
      <c r="H57" s="52" t="s">
        <v>448</v>
      </c>
      <c r="I57" s="52" t="s">
        <v>449</v>
      </c>
    </row>
    <row r="58" spans="8:9">
      <c r="H58" s="52" t="s">
        <v>450</v>
      </c>
      <c r="I58" s="52" t="s">
        <v>451</v>
      </c>
    </row>
    <row r="59" spans="8:9">
      <c r="H59" s="52" t="s">
        <v>452</v>
      </c>
      <c r="I59" s="52" t="s">
        <v>453</v>
      </c>
    </row>
    <row r="60" spans="8:9">
      <c r="H60" s="52" t="s">
        <v>454</v>
      </c>
      <c r="I60" s="52" t="s">
        <v>455</v>
      </c>
    </row>
    <row r="61" spans="8:9">
      <c r="H61" s="52" t="s">
        <v>456</v>
      </c>
      <c r="I61" s="52" t="s">
        <v>457</v>
      </c>
    </row>
    <row r="62" spans="8:9" ht="27.6">
      <c r="H62" s="52" t="s">
        <v>458</v>
      </c>
      <c r="I62" s="52" t="s">
        <v>459</v>
      </c>
    </row>
    <row r="63" spans="8:9">
      <c r="H63" s="52" t="s">
        <v>460</v>
      </c>
      <c r="I63" s="52" t="s">
        <v>461</v>
      </c>
    </row>
    <row r="64" spans="8:9">
      <c r="H64" s="52" t="s">
        <v>462</v>
      </c>
      <c r="I64" s="52" t="s">
        <v>463</v>
      </c>
    </row>
    <row r="65" spans="8:9" ht="27.6">
      <c r="H65" s="52" t="s">
        <v>464</v>
      </c>
      <c r="I65" s="52" t="s">
        <v>465</v>
      </c>
    </row>
    <row r="66" spans="8:9">
      <c r="H66" s="52" t="s">
        <v>466</v>
      </c>
      <c r="I66" s="52" t="s">
        <v>467</v>
      </c>
    </row>
    <row r="67" spans="8:9">
      <c r="H67" s="52" t="s">
        <v>468</v>
      </c>
      <c r="I67" s="52" t="s">
        <v>469</v>
      </c>
    </row>
    <row r="68" spans="8:9" ht="27.6">
      <c r="H68" s="52" t="s">
        <v>470</v>
      </c>
      <c r="I68" s="52" t="s">
        <v>471</v>
      </c>
    </row>
    <row r="69" spans="8:9" ht="27.6">
      <c r="H69" s="52" t="s">
        <v>472</v>
      </c>
      <c r="I69" s="52" t="s">
        <v>473</v>
      </c>
    </row>
    <row r="70" spans="8:9">
      <c r="H70" s="52" t="s">
        <v>474</v>
      </c>
      <c r="I70" s="52" t="s">
        <v>475</v>
      </c>
    </row>
    <row r="71" spans="8:9">
      <c r="H71" s="52" t="s">
        <v>476</v>
      </c>
      <c r="I71" s="52" t="s">
        <v>477</v>
      </c>
    </row>
    <row r="72" spans="8:9">
      <c r="H72" s="52" t="s">
        <v>478</v>
      </c>
      <c r="I72" s="52" t="s">
        <v>479</v>
      </c>
    </row>
    <row r="73" spans="8:9">
      <c r="H73" s="52" t="s">
        <v>480</v>
      </c>
      <c r="I73" s="52" t="s">
        <v>481</v>
      </c>
    </row>
    <row r="74" spans="8:9">
      <c r="H74" s="52" t="s">
        <v>482</v>
      </c>
      <c r="I74" s="52" t="s">
        <v>483</v>
      </c>
    </row>
    <row r="75" spans="8:9">
      <c r="H75" s="52" t="s">
        <v>484</v>
      </c>
      <c r="I75" s="52" t="s">
        <v>485</v>
      </c>
    </row>
    <row r="76" spans="8:9">
      <c r="H76" s="52" t="s">
        <v>486</v>
      </c>
      <c r="I76" s="52" t="s">
        <v>487</v>
      </c>
    </row>
    <row r="77" spans="8:9">
      <c r="H77" s="52" t="s">
        <v>488</v>
      </c>
      <c r="I77" s="52" t="s">
        <v>489</v>
      </c>
    </row>
    <row r="78" spans="8:9">
      <c r="H78" s="52" t="s">
        <v>490</v>
      </c>
      <c r="I78" s="52" t="s">
        <v>491</v>
      </c>
    </row>
    <row r="79" spans="8:9">
      <c r="H79" s="52" t="s">
        <v>492</v>
      </c>
      <c r="I79" s="52" t="s">
        <v>493</v>
      </c>
    </row>
    <row r="80" spans="8:9">
      <c r="H80" s="52" t="s">
        <v>494</v>
      </c>
      <c r="I80" s="52" t="s">
        <v>495</v>
      </c>
    </row>
    <row r="81" spans="8:9">
      <c r="H81" s="52" t="s">
        <v>496</v>
      </c>
      <c r="I81" s="52" t="s">
        <v>497</v>
      </c>
    </row>
    <row r="82" spans="8:9">
      <c r="H82" s="52" t="s">
        <v>498</v>
      </c>
      <c r="I82" s="52" t="s">
        <v>499</v>
      </c>
    </row>
    <row r="83" spans="8:9">
      <c r="H83" s="52" t="s">
        <v>500</v>
      </c>
      <c r="I83" s="52" t="s">
        <v>501</v>
      </c>
    </row>
    <row r="84" spans="8:9">
      <c r="H84" s="52" t="s">
        <v>502</v>
      </c>
      <c r="I84" s="52" t="s">
        <v>503</v>
      </c>
    </row>
    <row r="85" spans="8:9">
      <c r="H85" s="52" t="s">
        <v>504</v>
      </c>
      <c r="I85" s="52" t="s">
        <v>505</v>
      </c>
    </row>
    <row r="86" spans="8:9">
      <c r="H86" s="52" t="s">
        <v>506</v>
      </c>
      <c r="I86" s="52" t="s">
        <v>507</v>
      </c>
    </row>
    <row r="87" spans="8:9">
      <c r="H87" s="52" t="s">
        <v>508</v>
      </c>
      <c r="I87" s="52" t="s">
        <v>509</v>
      </c>
    </row>
    <row r="88" spans="8:9">
      <c r="H88" s="52" t="s">
        <v>510</v>
      </c>
      <c r="I88" s="52" t="s">
        <v>511</v>
      </c>
    </row>
    <row r="89" spans="8:9">
      <c r="H89" s="52" t="s">
        <v>512</v>
      </c>
      <c r="I89" s="52" t="s">
        <v>513</v>
      </c>
    </row>
    <row r="90" spans="8:9">
      <c r="H90" s="52" t="s">
        <v>514</v>
      </c>
      <c r="I90" s="52" t="s">
        <v>515</v>
      </c>
    </row>
    <row r="91" spans="8:9">
      <c r="H91" s="52" t="s">
        <v>516</v>
      </c>
      <c r="I91" s="52" t="s">
        <v>517</v>
      </c>
    </row>
    <row r="92" spans="8:9">
      <c r="H92" s="52" t="s">
        <v>518</v>
      </c>
      <c r="I92" s="52" t="s">
        <v>519</v>
      </c>
    </row>
    <row r="93" spans="8:9">
      <c r="H93" s="52" t="s">
        <v>520</v>
      </c>
      <c r="I93" s="52" t="s">
        <v>521</v>
      </c>
    </row>
    <row r="94" spans="8:9">
      <c r="H94" s="52" t="s">
        <v>522</v>
      </c>
      <c r="I94" s="52" t="s">
        <v>523</v>
      </c>
    </row>
    <row r="95" spans="8:9">
      <c r="H95" s="52" t="s">
        <v>524</v>
      </c>
      <c r="I95" s="52" t="s">
        <v>525</v>
      </c>
    </row>
    <row r="96" spans="8:9">
      <c r="H96" s="52" t="s">
        <v>526</v>
      </c>
      <c r="I96" s="52" t="s">
        <v>527</v>
      </c>
    </row>
    <row r="97" spans="8:9">
      <c r="H97" s="52" t="s">
        <v>528</v>
      </c>
      <c r="I97" s="52" t="s">
        <v>529</v>
      </c>
    </row>
    <row r="98" spans="8:9">
      <c r="H98" s="52" t="s">
        <v>530</v>
      </c>
      <c r="I98" s="52" t="s">
        <v>531</v>
      </c>
    </row>
    <row r="99" spans="8:9">
      <c r="H99" s="52" t="s">
        <v>532</v>
      </c>
      <c r="I99" s="52" t="s">
        <v>533</v>
      </c>
    </row>
    <row r="100" spans="8:9">
      <c r="H100" s="52" t="s">
        <v>534</v>
      </c>
      <c r="I100" s="52" t="s">
        <v>535</v>
      </c>
    </row>
    <row r="101" spans="8:9">
      <c r="H101" s="52" t="s">
        <v>536</v>
      </c>
      <c r="I101" s="52" t="s">
        <v>537</v>
      </c>
    </row>
    <row r="102" spans="8:9">
      <c r="H102" s="52" t="s">
        <v>538</v>
      </c>
      <c r="I102" s="52" t="s">
        <v>539</v>
      </c>
    </row>
    <row r="103" spans="8:9" ht="27.6">
      <c r="H103" s="52" t="s">
        <v>540</v>
      </c>
      <c r="I103" s="52" t="s">
        <v>541</v>
      </c>
    </row>
    <row r="104" spans="8:9">
      <c r="H104" s="52" t="s">
        <v>542</v>
      </c>
      <c r="I104" s="52" t="s">
        <v>543</v>
      </c>
    </row>
    <row r="105" spans="8:9">
      <c r="H105" s="52" t="s">
        <v>544</v>
      </c>
      <c r="I105" s="52" t="s">
        <v>545</v>
      </c>
    </row>
    <row r="106" spans="8:9">
      <c r="H106" s="52" t="s">
        <v>546</v>
      </c>
      <c r="I106" s="52" t="s">
        <v>547</v>
      </c>
    </row>
    <row r="107" spans="8:9">
      <c r="H107" s="52" t="s">
        <v>548</v>
      </c>
      <c r="I107" s="52" t="s">
        <v>549</v>
      </c>
    </row>
    <row r="108" spans="8:9">
      <c r="H108" s="52" t="s">
        <v>550</v>
      </c>
      <c r="I108" s="52" t="s">
        <v>551</v>
      </c>
    </row>
    <row r="109" spans="8:9">
      <c r="H109" s="52" t="s">
        <v>552</v>
      </c>
      <c r="I109" s="52" t="s">
        <v>553</v>
      </c>
    </row>
    <row r="110" spans="8:9">
      <c r="H110" s="52" t="s">
        <v>554</v>
      </c>
      <c r="I110" s="52" t="s">
        <v>555</v>
      </c>
    </row>
    <row r="111" spans="8:9">
      <c r="H111" s="52" t="s">
        <v>556</v>
      </c>
      <c r="I111" s="52" t="s">
        <v>557</v>
      </c>
    </row>
    <row r="112" spans="8:9">
      <c r="H112" s="52" t="s">
        <v>558</v>
      </c>
      <c r="I112" s="52" t="s">
        <v>559</v>
      </c>
    </row>
    <row r="113" spans="8:9" ht="27.6">
      <c r="H113" s="52" t="s">
        <v>560</v>
      </c>
      <c r="I113" s="52" t="s">
        <v>561</v>
      </c>
    </row>
    <row r="114" spans="8:9">
      <c r="H114" s="52" t="s">
        <v>562</v>
      </c>
      <c r="I114" s="52" t="s">
        <v>563</v>
      </c>
    </row>
    <row r="115" spans="8:9">
      <c r="H115" s="52" t="s">
        <v>564</v>
      </c>
      <c r="I115" s="52" t="s">
        <v>565</v>
      </c>
    </row>
    <row r="116" spans="8:9">
      <c r="H116" s="52" t="s">
        <v>566</v>
      </c>
      <c r="I116" s="52" t="s">
        <v>567</v>
      </c>
    </row>
    <row r="117" spans="8:9">
      <c r="H117" s="52" t="s">
        <v>568</v>
      </c>
      <c r="I117" s="52" t="s">
        <v>569</v>
      </c>
    </row>
    <row r="118" spans="8:9">
      <c r="H118" s="52" t="s">
        <v>570</v>
      </c>
      <c r="I118" s="52" t="s">
        <v>571</v>
      </c>
    </row>
    <row r="119" spans="8:9">
      <c r="H119" s="52" t="s">
        <v>572</v>
      </c>
      <c r="I119" s="52" t="s">
        <v>573</v>
      </c>
    </row>
    <row r="120" spans="8:9">
      <c r="H120" s="52" t="s">
        <v>574</v>
      </c>
      <c r="I120" s="52" t="s">
        <v>575</v>
      </c>
    </row>
    <row r="121" spans="8:9">
      <c r="H121" s="52" t="s">
        <v>576</v>
      </c>
      <c r="I121" s="52" t="s">
        <v>577</v>
      </c>
    </row>
    <row r="122" spans="8:9">
      <c r="H122" s="52" t="s">
        <v>578</v>
      </c>
      <c r="I122" s="52" t="s">
        <v>579</v>
      </c>
    </row>
    <row r="123" spans="8:9" ht="27.6">
      <c r="H123" s="52" t="s">
        <v>580</v>
      </c>
      <c r="I123" s="52" t="s">
        <v>581</v>
      </c>
    </row>
    <row r="124" spans="8:9">
      <c r="H124" s="52" t="s">
        <v>582</v>
      </c>
      <c r="I124" s="52" t="s">
        <v>583</v>
      </c>
    </row>
    <row r="125" spans="8:9" ht="27.6">
      <c r="H125" s="52" t="s">
        <v>584</v>
      </c>
      <c r="I125" s="52" t="s">
        <v>585</v>
      </c>
    </row>
    <row r="126" spans="8:9">
      <c r="H126" s="52" t="s">
        <v>586</v>
      </c>
      <c r="I126" s="52" t="s">
        <v>587</v>
      </c>
    </row>
    <row r="127" spans="8:9">
      <c r="H127" s="52" t="s">
        <v>588</v>
      </c>
      <c r="I127" s="52" t="s">
        <v>589</v>
      </c>
    </row>
    <row r="128" spans="8:9">
      <c r="H128" s="52" t="s">
        <v>590</v>
      </c>
      <c r="I128" s="52" t="s">
        <v>591</v>
      </c>
    </row>
    <row r="129" spans="8:9">
      <c r="H129" s="52" t="s">
        <v>592</v>
      </c>
      <c r="I129" s="52" t="s">
        <v>593</v>
      </c>
    </row>
    <row r="130" spans="8:9">
      <c r="H130" s="52" t="s">
        <v>594</v>
      </c>
      <c r="I130" s="52" t="s">
        <v>595</v>
      </c>
    </row>
    <row r="131" spans="8:9">
      <c r="H131" s="52" t="s">
        <v>596</v>
      </c>
      <c r="I131" s="52" t="s">
        <v>597</v>
      </c>
    </row>
    <row r="132" spans="8:9">
      <c r="H132" s="52" t="s">
        <v>598</v>
      </c>
      <c r="I132" s="52" t="s">
        <v>599</v>
      </c>
    </row>
    <row r="133" spans="8:9">
      <c r="H133" s="52" t="s">
        <v>600</v>
      </c>
      <c r="I133" s="52" t="s">
        <v>601</v>
      </c>
    </row>
    <row r="134" spans="8:9">
      <c r="H134" s="52" t="s">
        <v>602</v>
      </c>
      <c r="I134" s="52" t="s">
        <v>603</v>
      </c>
    </row>
    <row r="135" spans="8:9">
      <c r="H135" s="52" t="s">
        <v>604</v>
      </c>
      <c r="I135" s="52" t="s">
        <v>605</v>
      </c>
    </row>
    <row r="136" spans="8:9">
      <c r="H136" s="52" t="s">
        <v>606</v>
      </c>
      <c r="I136" s="52" t="s">
        <v>607</v>
      </c>
    </row>
    <row r="137" spans="8:9">
      <c r="H137" s="52" t="s">
        <v>608</v>
      </c>
      <c r="I137" s="52" t="s">
        <v>609</v>
      </c>
    </row>
    <row r="138" spans="8:9">
      <c r="H138" s="52" t="s">
        <v>610</v>
      </c>
      <c r="I138" s="52" t="s">
        <v>611</v>
      </c>
    </row>
    <row r="139" spans="8:9" ht="27.6">
      <c r="H139" s="52" t="s">
        <v>612</v>
      </c>
      <c r="I139" s="52" t="s">
        <v>613</v>
      </c>
    </row>
    <row r="140" spans="8:9" ht="27.6">
      <c r="H140" s="52" t="s">
        <v>614</v>
      </c>
      <c r="I140" s="52" t="s">
        <v>615</v>
      </c>
    </row>
    <row r="141" spans="8:9" ht="41.45">
      <c r="H141" s="52" t="s">
        <v>616</v>
      </c>
      <c r="I141" s="52" t="s">
        <v>617</v>
      </c>
    </row>
    <row r="142" spans="8:9">
      <c r="H142" s="52" t="s">
        <v>618</v>
      </c>
      <c r="I142" s="52" t="s">
        <v>619</v>
      </c>
    </row>
    <row r="143" spans="8:9">
      <c r="H143" s="52" t="s">
        <v>620</v>
      </c>
      <c r="I143" s="52" t="s">
        <v>621</v>
      </c>
    </row>
    <row r="144" spans="8:9">
      <c r="H144" s="52" t="s">
        <v>622</v>
      </c>
      <c r="I144" s="52" t="s">
        <v>623</v>
      </c>
    </row>
    <row r="145" spans="8:9">
      <c r="H145" s="52" t="s">
        <v>624</v>
      </c>
      <c r="I145" s="52" t="s">
        <v>625</v>
      </c>
    </row>
    <row r="146" spans="8:9">
      <c r="H146" s="52" t="s">
        <v>626</v>
      </c>
      <c r="I146" s="52" t="s">
        <v>627</v>
      </c>
    </row>
    <row r="147" spans="8:9">
      <c r="H147" s="52" t="s">
        <v>628</v>
      </c>
      <c r="I147" s="52" t="s">
        <v>629</v>
      </c>
    </row>
    <row r="148" spans="8:9">
      <c r="H148" s="52" t="s">
        <v>630</v>
      </c>
      <c r="I148" s="52" t="s">
        <v>631</v>
      </c>
    </row>
    <row r="149" spans="8:9">
      <c r="H149" s="52" t="s">
        <v>632</v>
      </c>
      <c r="I149" s="52" t="s">
        <v>633</v>
      </c>
    </row>
    <row r="150" spans="8:9">
      <c r="H150" s="52" t="s">
        <v>634</v>
      </c>
      <c r="I150" s="52" t="s">
        <v>635</v>
      </c>
    </row>
    <row r="151" spans="8:9">
      <c r="H151" s="52" t="s">
        <v>636</v>
      </c>
      <c r="I151" s="52" t="s">
        <v>637</v>
      </c>
    </row>
    <row r="152" spans="8:9">
      <c r="H152" s="52" t="s">
        <v>638</v>
      </c>
      <c r="I152" s="52" t="s">
        <v>639</v>
      </c>
    </row>
    <row r="153" spans="8:9">
      <c r="H153" s="52" t="s">
        <v>640</v>
      </c>
      <c r="I153" s="52" t="s">
        <v>641</v>
      </c>
    </row>
    <row r="154" spans="8:9">
      <c r="H154" s="52" t="s">
        <v>642</v>
      </c>
      <c r="I154" s="52" t="s">
        <v>643</v>
      </c>
    </row>
    <row r="155" spans="8:9">
      <c r="H155" s="52" t="s">
        <v>644</v>
      </c>
      <c r="I155" s="52" t="s">
        <v>645</v>
      </c>
    </row>
    <row r="156" spans="8:9">
      <c r="H156" s="52" t="s">
        <v>646</v>
      </c>
      <c r="I156" s="52" t="s">
        <v>647</v>
      </c>
    </row>
    <row r="157" spans="8:9">
      <c r="H157" s="52" t="s">
        <v>648</v>
      </c>
      <c r="I157" s="52" t="s">
        <v>649</v>
      </c>
    </row>
    <row r="158" spans="8:9">
      <c r="H158" s="52" t="s">
        <v>650</v>
      </c>
      <c r="I158" s="52" t="s">
        <v>651</v>
      </c>
    </row>
    <row r="159" spans="8:9">
      <c r="H159" s="52" t="s">
        <v>652</v>
      </c>
      <c r="I159" s="52" t="s">
        <v>653</v>
      </c>
    </row>
    <row r="160" spans="8:9">
      <c r="H160" s="52" t="s">
        <v>654</v>
      </c>
      <c r="I160" s="52" t="s">
        <v>655</v>
      </c>
    </row>
    <row r="161" spans="8:9">
      <c r="H161" s="52" t="s">
        <v>656</v>
      </c>
      <c r="I161" s="52" t="s">
        <v>657</v>
      </c>
    </row>
    <row r="162" spans="8:9">
      <c r="H162" s="52" t="s">
        <v>658</v>
      </c>
      <c r="I162" s="52" t="s">
        <v>659</v>
      </c>
    </row>
    <row r="163" spans="8:9">
      <c r="H163" s="52" t="s">
        <v>660</v>
      </c>
      <c r="I163" s="52" t="s">
        <v>661</v>
      </c>
    </row>
    <row r="164" spans="8:9">
      <c r="H164" s="52" t="s">
        <v>662</v>
      </c>
      <c r="I164" s="52" t="s">
        <v>663</v>
      </c>
    </row>
    <row r="165" spans="8:9">
      <c r="H165" s="52" t="s">
        <v>664</v>
      </c>
      <c r="I165" s="52" t="s">
        <v>665</v>
      </c>
    </row>
    <row r="166" spans="8:9">
      <c r="H166" s="52" t="s">
        <v>666</v>
      </c>
      <c r="I166" s="52" t="s">
        <v>667</v>
      </c>
    </row>
    <row r="167" spans="8:9">
      <c r="H167" s="52" t="s">
        <v>668</v>
      </c>
      <c r="I167" s="52" t="s">
        <v>669</v>
      </c>
    </row>
    <row r="168" spans="8:9">
      <c r="H168" s="52" t="s">
        <v>670</v>
      </c>
      <c r="I168" s="52" t="s">
        <v>671</v>
      </c>
    </row>
    <row r="169" spans="8:9">
      <c r="H169" s="52" t="s">
        <v>672</v>
      </c>
      <c r="I169" s="52" t="s">
        <v>673</v>
      </c>
    </row>
    <row r="170" spans="8:9">
      <c r="H170" s="52" t="s">
        <v>674</v>
      </c>
      <c r="I170" s="52" t="s">
        <v>675</v>
      </c>
    </row>
    <row r="171" spans="8:9">
      <c r="H171" s="52" t="s">
        <v>676</v>
      </c>
      <c r="I171" s="52" t="s">
        <v>677</v>
      </c>
    </row>
    <row r="172" spans="8:9">
      <c r="H172" s="52" t="s">
        <v>678</v>
      </c>
      <c r="I172" s="52" t="s">
        <v>679</v>
      </c>
    </row>
    <row r="173" spans="8:9">
      <c r="H173" s="52" t="s">
        <v>680</v>
      </c>
      <c r="I173" s="52" t="s">
        <v>681</v>
      </c>
    </row>
    <row r="174" spans="8:9" ht="27.6">
      <c r="H174" s="52" t="s">
        <v>682</v>
      </c>
      <c r="I174" s="52" t="s">
        <v>683</v>
      </c>
    </row>
    <row r="175" spans="8:9">
      <c r="H175" s="52" t="s">
        <v>684</v>
      </c>
      <c r="I175" s="52" t="s">
        <v>685</v>
      </c>
    </row>
    <row r="176" spans="8:9" ht="27.6">
      <c r="H176" s="52" t="s">
        <v>686</v>
      </c>
      <c r="I176" s="52" t="s">
        <v>687</v>
      </c>
    </row>
    <row r="177" spans="8:9" ht="27.6">
      <c r="H177" s="52" t="s">
        <v>688</v>
      </c>
      <c r="I177" s="52" t="s">
        <v>689</v>
      </c>
    </row>
    <row r="178" spans="8:9">
      <c r="H178" s="52" t="s">
        <v>690</v>
      </c>
      <c r="I178" s="52" t="s">
        <v>691</v>
      </c>
    </row>
    <row r="179" spans="8:9" ht="27.6">
      <c r="H179" s="52" t="s">
        <v>692</v>
      </c>
      <c r="I179" s="52" t="s">
        <v>693</v>
      </c>
    </row>
    <row r="180" spans="8:9">
      <c r="H180" s="52" t="s">
        <v>694</v>
      </c>
      <c r="I180" s="52" t="s">
        <v>695</v>
      </c>
    </row>
    <row r="181" spans="8:9">
      <c r="H181" s="52" t="s">
        <v>696</v>
      </c>
      <c r="I181" s="52" t="s">
        <v>697</v>
      </c>
    </row>
    <row r="182" spans="8:9">
      <c r="H182" s="52" t="s">
        <v>698</v>
      </c>
      <c r="I182" s="52" t="s">
        <v>699</v>
      </c>
    </row>
    <row r="183" spans="8:9">
      <c r="H183" s="52" t="s">
        <v>700</v>
      </c>
      <c r="I183" s="52" t="s">
        <v>701</v>
      </c>
    </row>
    <row r="184" spans="8:9">
      <c r="H184" s="52" t="s">
        <v>702</v>
      </c>
      <c r="I184" s="52" t="s">
        <v>703</v>
      </c>
    </row>
    <row r="185" spans="8:9">
      <c r="H185" s="52" t="s">
        <v>704</v>
      </c>
      <c r="I185" s="52" t="s">
        <v>705</v>
      </c>
    </row>
    <row r="186" spans="8:9">
      <c r="H186" s="52" t="s">
        <v>706</v>
      </c>
      <c r="I186" s="52" t="s">
        <v>707</v>
      </c>
    </row>
    <row r="187" spans="8:9">
      <c r="H187" s="52" t="s">
        <v>708</v>
      </c>
      <c r="I187" s="52" t="s">
        <v>709</v>
      </c>
    </row>
    <row r="188" spans="8:9" ht="27.6">
      <c r="H188" s="52" t="s">
        <v>710</v>
      </c>
      <c r="I188" s="52" t="s">
        <v>711</v>
      </c>
    </row>
    <row r="189" spans="8:9">
      <c r="H189" s="52" t="s">
        <v>712</v>
      </c>
      <c r="I189" s="52" t="s">
        <v>713</v>
      </c>
    </row>
    <row r="190" spans="8:9">
      <c r="H190" s="52" t="s">
        <v>714</v>
      </c>
      <c r="I190" s="52" t="s">
        <v>715</v>
      </c>
    </row>
    <row r="191" spans="8:9" ht="27.6">
      <c r="H191" s="52" t="s">
        <v>716</v>
      </c>
      <c r="I191" s="52" t="s">
        <v>717</v>
      </c>
    </row>
    <row r="192" spans="8:9">
      <c r="H192" s="52" t="s">
        <v>718</v>
      </c>
      <c r="I192" s="52" t="s">
        <v>719</v>
      </c>
    </row>
    <row r="193" spans="8:9">
      <c r="H193" s="52" t="s">
        <v>720</v>
      </c>
      <c r="I193" s="52" t="s">
        <v>721</v>
      </c>
    </row>
    <row r="194" spans="8:9">
      <c r="H194" s="52" t="s">
        <v>722</v>
      </c>
      <c r="I194" s="52" t="s">
        <v>723</v>
      </c>
    </row>
    <row r="195" spans="8:9">
      <c r="H195" s="52" t="s">
        <v>724</v>
      </c>
      <c r="I195" s="52" t="s">
        <v>725</v>
      </c>
    </row>
    <row r="196" spans="8:9">
      <c r="H196" s="52" t="s">
        <v>726</v>
      </c>
      <c r="I196" s="52" t="s">
        <v>727</v>
      </c>
    </row>
    <row r="197" spans="8:9">
      <c r="H197" s="52" t="s">
        <v>728</v>
      </c>
      <c r="I197" s="52" t="s">
        <v>729</v>
      </c>
    </row>
    <row r="198" spans="8:9">
      <c r="H198" s="52" t="s">
        <v>730</v>
      </c>
      <c r="I198" s="52" t="s">
        <v>731</v>
      </c>
    </row>
    <row r="199" spans="8:9">
      <c r="H199" s="52" t="s">
        <v>732</v>
      </c>
      <c r="I199" s="52" t="s">
        <v>733</v>
      </c>
    </row>
    <row r="200" spans="8:9">
      <c r="H200" s="52" t="s">
        <v>734</v>
      </c>
      <c r="I200" s="52" t="s">
        <v>735</v>
      </c>
    </row>
    <row r="201" spans="8:9">
      <c r="H201" s="52" t="s">
        <v>736</v>
      </c>
      <c r="I201" s="52" t="s">
        <v>737</v>
      </c>
    </row>
    <row r="202" spans="8:9">
      <c r="H202" s="52" t="s">
        <v>738</v>
      </c>
      <c r="I202" s="52" t="s">
        <v>739</v>
      </c>
    </row>
    <row r="203" spans="8:9">
      <c r="H203" s="52" t="s">
        <v>740</v>
      </c>
      <c r="I203" s="52" t="s">
        <v>741</v>
      </c>
    </row>
    <row r="204" spans="8:9">
      <c r="H204" s="52" t="s">
        <v>742</v>
      </c>
      <c r="I204" s="52" t="s">
        <v>743</v>
      </c>
    </row>
    <row r="205" spans="8:9">
      <c r="H205" s="52" t="s">
        <v>744</v>
      </c>
      <c r="I205" s="52" t="s">
        <v>745</v>
      </c>
    </row>
    <row r="206" spans="8:9">
      <c r="H206" s="52" t="s">
        <v>746</v>
      </c>
      <c r="I206" s="52" t="s">
        <v>747</v>
      </c>
    </row>
    <row r="207" spans="8:9">
      <c r="H207" s="52" t="s">
        <v>748</v>
      </c>
      <c r="I207" s="52" t="s">
        <v>749</v>
      </c>
    </row>
    <row r="208" spans="8:9">
      <c r="H208" s="52" t="s">
        <v>750</v>
      </c>
      <c r="I208" s="52" t="s">
        <v>751</v>
      </c>
    </row>
    <row r="209" spans="8:9">
      <c r="H209" s="52" t="s">
        <v>752</v>
      </c>
      <c r="I209" s="52" t="s">
        <v>753</v>
      </c>
    </row>
    <row r="210" spans="8:9">
      <c r="H210" s="52" t="s">
        <v>754</v>
      </c>
      <c r="I210" s="52" t="s">
        <v>755</v>
      </c>
    </row>
    <row r="211" spans="8:9">
      <c r="H211" s="52" t="s">
        <v>756</v>
      </c>
      <c r="I211" s="52" t="s">
        <v>757</v>
      </c>
    </row>
    <row r="212" spans="8:9" ht="27.6">
      <c r="H212" s="52" t="s">
        <v>758</v>
      </c>
      <c r="I212" s="52" t="s">
        <v>759</v>
      </c>
    </row>
    <row r="213" spans="8:9" ht="27.6">
      <c r="H213" s="52" t="s">
        <v>760</v>
      </c>
      <c r="I213" s="52" t="s">
        <v>761</v>
      </c>
    </row>
    <row r="214" spans="8:9">
      <c r="H214" s="52" t="s">
        <v>762</v>
      </c>
      <c r="I214" s="52" t="s">
        <v>763</v>
      </c>
    </row>
    <row r="215" spans="8:9">
      <c r="H215" s="52" t="s">
        <v>764</v>
      </c>
      <c r="I215" s="52" t="s">
        <v>765</v>
      </c>
    </row>
    <row r="216" spans="8:9">
      <c r="H216" s="52" t="s">
        <v>766</v>
      </c>
      <c r="I216" s="52" t="s">
        <v>767</v>
      </c>
    </row>
    <row r="217" spans="8:9">
      <c r="H217" s="52" t="s">
        <v>768</v>
      </c>
      <c r="I217" s="52" t="s">
        <v>769</v>
      </c>
    </row>
    <row r="218" spans="8:9">
      <c r="H218" s="52" t="s">
        <v>770</v>
      </c>
      <c r="I218" s="52" t="s">
        <v>771</v>
      </c>
    </row>
    <row r="219" spans="8:9">
      <c r="H219" s="52" t="s">
        <v>772</v>
      </c>
      <c r="I219" s="52" t="s">
        <v>773</v>
      </c>
    </row>
    <row r="220" spans="8:9">
      <c r="H220" s="52" t="s">
        <v>774</v>
      </c>
      <c r="I220" s="52" t="s">
        <v>775</v>
      </c>
    </row>
    <row r="221" spans="8:9">
      <c r="H221" s="52" t="s">
        <v>776</v>
      </c>
      <c r="I221" s="52" t="s">
        <v>777</v>
      </c>
    </row>
    <row r="222" spans="8:9">
      <c r="H222" s="52" t="s">
        <v>778</v>
      </c>
      <c r="I222" s="52" t="s">
        <v>779</v>
      </c>
    </row>
    <row r="223" spans="8:9">
      <c r="H223" s="52" t="s">
        <v>780</v>
      </c>
      <c r="I223" s="52" t="s">
        <v>781</v>
      </c>
    </row>
    <row r="224" spans="8:9">
      <c r="H224" s="52" t="s">
        <v>782</v>
      </c>
      <c r="I224" s="52" t="s">
        <v>783</v>
      </c>
    </row>
    <row r="225" spans="8:9">
      <c r="H225" s="52" t="s">
        <v>784</v>
      </c>
      <c r="I225" s="52" t="s">
        <v>785</v>
      </c>
    </row>
    <row r="226" spans="8:9">
      <c r="H226" s="52" t="s">
        <v>786</v>
      </c>
      <c r="I226" s="52" t="s">
        <v>787</v>
      </c>
    </row>
    <row r="227" spans="8:9" ht="27.6">
      <c r="H227" s="52" t="s">
        <v>788</v>
      </c>
      <c r="I227" s="52" t="s">
        <v>789</v>
      </c>
    </row>
    <row r="228" spans="8:9">
      <c r="H228" s="52" t="s">
        <v>790</v>
      </c>
      <c r="I228" s="52" t="s">
        <v>791</v>
      </c>
    </row>
    <row r="229" spans="8:9">
      <c r="H229" s="52" t="s">
        <v>792</v>
      </c>
      <c r="I229" s="52" t="s">
        <v>793</v>
      </c>
    </row>
    <row r="230" spans="8:9">
      <c r="H230" s="52" t="s">
        <v>794</v>
      </c>
      <c r="I230" s="52" t="s">
        <v>795</v>
      </c>
    </row>
    <row r="231" spans="8:9">
      <c r="H231" s="52" t="s">
        <v>796</v>
      </c>
      <c r="I231" s="52" t="s">
        <v>797</v>
      </c>
    </row>
    <row r="232" spans="8:9">
      <c r="H232" s="52" t="s">
        <v>798</v>
      </c>
      <c r="I232" s="52" t="s">
        <v>799</v>
      </c>
    </row>
    <row r="233" spans="8:9">
      <c r="H233" s="52" t="s">
        <v>800</v>
      </c>
      <c r="I233" s="52" t="s">
        <v>801</v>
      </c>
    </row>
    <row r="234" spans="8:9">
      <c r="H234" s="52" t="s">
        <v>802</v>
      </c>
      <c r="I234" s="52" t="s">
        <v>803</v>
      </c>
    </row>
    <row r="235" spans="8:9">
      <c r="H235" s="52" t="s">
        <v>804</v>
      </c>
      <c r="I235" s="52" t="s">
        <v>805</v>
      </c>
    </row>
    <row r="236" spans="8:9">
      <c r="H236" s="52" t="s">
        <v>806</v>
      </c>
      <c r="I236" s="52" t="s">
        <v>807</v>
      </c>
    </row>
    <row r="237" spans="8:9" ht="27.6">
      <c r="H237" s="52" t="s">
        <v>808</v>
      </c>
      <c r="I237" s="52" t="s">
        <v>809</v>
      </c>
    </row>
    <row r="238" spans="8:9" ht="27.6">
      <c r="H238" s="52" t="s">
        <v>810</v>
      </c>
      <c r="I238" s="52" t="s">
        <v>811</v>
      </c>
    </row>
    <row r="239" spans="8:9">
      <c r="H239" s="52" t="s">
        <v>812</v>
      </c>
      <c r="I239" s="52" t="s">
        <v>813</v>
      </c>
    </row>
    <row r="240" spans="8:9">
      <c r="H240" s="52" t="s">
        <v>814</v>
      </c>
      <c r="I240" s="52" t="s">
        <v>815</v>
      </c>
    </row>
    <row r="241" spans="8:9">
      <c r="H241" s="52" t="s">
        <v>816</v>
      </c>
      <c r="I241" s="52" t="s">
        <v>817</v>
      </c>
    </row>
    <row r="242" spans="8:9">
      <c r="H242" s="52" t="s">
        <v>818</v>
      </c>
      <c r="I242" s="52" t="s">
        <v>819</v>
      </c>
    </row>
    <row r="243" spans="8:9" ht="27.6">
      <c r="H243" s="52" t="s">
        <v>820</v>
      </c>
      <c r="I243" s="52" t="s">
        <v>821</v>
      </c>
    </row>
    <row r="244" spans="8:9">
      <c r="H244" s="52" t="s">
        <v>822</v>
      </c>
      <c r="I244" s="52" t="s">
        <v>823</v>
      </c>
    </row>
    <row r="245" spans="8:9">
      <c r="H245" s="52" t="s">
        <v>824</v>
      </c>
      <c r="I245" s="52" t="s">
        <v>825</v>
      </c>
    </row>
    <row r="246" spans="8:9">
      <c r="H246" s="52" t="s">
        <v>826</v>
      </c>
      <c r="I246" s="52" t="s">
        <v>827</v>
      </c>
    </row>
    <row r="247" spans="8:9">
      <c r="H247" s="52" t="s">
        <v>828</v>
      </c>
      <c r="I247" s="52" t="s">
        <v>829</v>
      </c>
    </row>
    <row r="248" spans="8:9">
      <c r="H248" s="52" t="s">
        <v>830</v>
      </c>
      <c r="I248" s="52" t="s">
        <v>831</v>
      </c>
    </row>
    <row r="249" spans="8:9">
      <c r="H249" s="52" t="s">
        <v>832</v>
      </c>
      <c r="I249" s="52" t="s">
        <v>833</v>
      </c>
    </row>
    <row r="250" spans="8:9">
      <c r="H250" s="52" t="s">
        <v>834</v>
      </c>
      <c r="I250" s="52" t="s">
        <v>835</v>
      </c>
    </row>
    <row r="251" spans="8:9">
      <c r="H251" s="52" t="s">
        <v>836</v>
      </c>
      <c r="I251" s="52" t="s">
        <v>837</v>
      </c>
    </row>
    <row r="252" spans="8:9">
      <c r="H252" s="52" t="s">
        <v>838</v>
      </c>
      <c r="I252" s="52" t="s">
        <v>839</v>
      </c>
    </row>
    <row r="253" spans="8:9">
      <c r="H253" s="52" t="s">
        <v>840</v>
      </c>
      <c r="I253" s="52" t="s">
        <v>841</v>
      </c>
    </row>
    <row r="254" spans="8:9">
      <c r="H254" s="52" t="s">
        <v>842</v>
      </c>
      <c r="I254" s="52" t="s">
        <v>843</v>
      </c>
    </row>
    <row r="255" spans="8:9">
      <c r="H255" s="52" t="s">
        <v>844</v>
      </c>
      <c r="I255" s="52" t="s">
        <v>845</v>
      </c>
    </row>
    <row r="256" spans="8:9">
      <c r="H256" s="52" t="s">
        <v>846</v>
      </c>
      <c r="I256" s="52" t="s">
        <v>847</v>
      </c>
    </row>
    <row r="257" spans="8:9">
      <c r="H257" s="52" t="s">
        <v>848</v>
      </c>
      <c r="I257" s="52" t="s">
        <v>849</v>
      </c>
    </row>
    <row r="258" spans="8:9">
      <c r="H258" s="52" t="s">
        <v>850</v>
      </c>
      <c r="I258" s="52" t="s">
        <v>851</v>
      </c>
    </row>
    <row r="259" spans="8:9">
      <c r="H259" s="52" t="s">
        <v>852</v>
      </c>
      <c r="I259" s="52" t="s">
        <v>853</v>
      </c>
    </row>
    <row r="260" spans="8:9">
      <c r="H260" s="52" t="s">
        <v>854</v>
      </c>
      <c r="I260" s="52" t="s">
        <v>855</v>
      </c>
    </row>
    <row r="261" spans="8:9">
      <c r="H261" s="52" t="s">
        <v>856</v>
      </c>
      <c r="I261" s="52" t="s">
        <v>857</v>
      </c>
    </row>
    <row r="262" spans="8:9" ht="27.6">
      <c r="H262" s="52" t="s">
        <v>858</v>
      </c>
      <c r="I262" s="52" t="s">
        <v>859</v>
      </c>
    </row>
    <row r="263" spans="8:9" ht="27.6">
      <c r="H263" s="52" t="s">
        <v>860</v>
      </c>
      <c r="I263" s="52" t="s">
        <v>861</v>
      </c>
    </row>
    <row r="264" spans="8:9" ht="27.6">
      <c r="H264" s="52" t="s">
        <v>862</v>
      </c>
      <c r="I264" s="52" t="s">
        <v>863</v>
      </c>
    </row>
    <row r="265" spans="8:9">
      <c r="H265" s="52" t="s">
        <v>864</v>
      </c>
      <c r="I265" s="52" t="s">
        <v>865</v>
      </c>
    </row>
    <row r="266" spans="8:9" ht="27.6">
      <c r="H266" s="52" t="s">
        <v>866</v>
      </c>
      <c r="I266" s="52" t="s">
        <v>867</v>
      </c>
    </row>
    <row r="267" spans="8:9" ht="27.6">
      <c r="H267" s="52" t="s">
        <v>868</v>
      </c>
      <c r="I267" s="52" t="s">
        <v>869</v>
      </c>
    </row>
    <row r="268" spans="8:9" ht="27.6">
      <c r="H268" s="52" t="s">
        <v>870</v>
      </c>
      <c r="I268" s="52" t="s">
        <v>871</v>
      </c>
    </row>
    <row r="269" spans="8:9" ht="27.6">
      <c r="H269" s="52" t="s">
        <v>872</v>
      </c>
      <c r="I269" s="52" t="s">
        <v>873</v>
      </c>
    </row>
    <row r="270" spans="8:9" ht="27.6">
      <c r="H270" s="52" t="s">
        <v>874</v>
      </c>
      <c r="I270" s="52" t="s">
        <v>875</v>
      </c>
    </row>
    <row r="271" spans="8:9" ht="41.45">
      <c r="H271" s="52" t="s">
        <v>876</v>
      </c>
      <c r="I271" s="52" t="s">
        <v>877</v>
      </c>
    </row>
    <row r="272" spans="8:9" ht="27.6">
      <c r="H272" s="52" t="s">
        <v>878</v>
      </c>
      <c r="I272" s="52" t="s">
        <v>879</v>
      </c>
    </row>
    <row r="273" spans="8:9" ht="27.6">
      <c r="H273" s="52" t="s">
        <v>880</v>
      </c>
      <c r="I273" s="52" t="s">
        <v>881</v>
      </c>
    </row>
    <row r="274" spans="8:9" ht="41.45">
      <c r="H274" s="52" t="s">
        <v>882</v>
      </c>
      <c r="I274" s="52" t="s">
        <v>883</v>
      </c>
    </row>
    <row r="275" spans="8:9" ht="27.6">
      <c r="H275" s="52" t="s">
        <v>884</v>
      </c>
      <c r="I275" s="52" t="s">
        <v>885</v>
      </c>
    </row>
    <row r="276" spans="8:9" ht="41.45">
      <c r="H276" s="52" t="s">
        <v>886</v>
      </c>
      <c r="I276" s="52" t="s">
        <v>887</v>
      </c>
    </row>
    <row r="277" spans="8:9" ht="27.6">
      <c r="H277" s="52" t="s">
        <v>888</v>
      </c>
      <c r="I277" s="52" t="s">
        <v>889</v>
      </c>
    </row>
    <row r="278" spans="8:9" ht="27.6">
      <c r="H278" s="52" t="s">
        <v>890</v>
      </c>
      <c r="I278" s="52" t="s">
        <v>891</v>
      </c>
    </row>
    <row r="279" spans="8:9" ht="27.6">
      <c r="H279" s="52" t="s">
        <v>892</v>
      </c>
      <c r="I279" s="52" t="s">
        <v>893</v>
      </c>
    </row>
    <row r="280" spans="8:9" ht="41.45">
      <c r="H280" s="52" t="s">
        <v>894</v>
      </c>
      <c r="I280" s="52" t="s">
        <v>895</v>
      </c>
    </row>
    <row r="281" spans="8:9" ht="55.15">
      <c r="H281" s="52" t="s">
        <v>896</v>
      </c>
      <c r="I281" s="52" t="s">
        <v>897</v>
      </c>
    </row>
    <row r="282" spans="8:9" ht="41.45">
      <c r="H282" s="52" t="s">
        <v>898</v>
      </c>
      <c r="I282" s="52" t="s">
        <v>899</v>
      </c>
    </row>
    <row r="283" spans="8:9" ht="41.45">
      <c r="H283" s="52" t="s">
        <v>900</v>
      </c>
      <c r="I283" s="52" t="s">
        <v>901</v>
      </c>
    </row>
    <row r="284" spans="8:9" ht="41.45">
      <c r="H284" s="52" t="s">
        <v>902</v>
      </c>
      <c r="I284" s="52" t="s">
        <v>903</v>
      </c>
    </row>
    <row r="285" spans="8:9" ht="27.6">
      <c r="H285" s="52" t="s">
        <v>904</v>
      </c>
      <c r="I285" s="52" t="s">
        <v>905</v>
      </c>
    </row>
    <row r="286" spans="8:9" ht="27.6">
      <c r="H286" s="52" t="s">
        <v>906</v>
      </c>
      <c r="I286" s="52" t="s">
        <v>907</v>
      </c>
    </row>
    <row r="287" spans="8:9" ht="41.45">
      <c r="H287" s="52" t="s">
        <v>908</v>
      </c>
      <c r="I287" s="52" t="s">
        <v>909</v>
      </c>
    </row>
    <row r="288" spans="8:9" ht="41.45">
      <c r="H288" s="52" t="s">
        <v>910</v>
      </c>
      <c r="I288" s="52" t="s">
        <v>911</v>
      </c>
    </row>
    <row r="289" spans="8:9" ht="41.45">
      <c r="H289" s="52" t="s">
        <v>912</v>
      </c>
      <c r="I289" s="52" t="s">
        <v>913</v>
      </c>
    </row>
    <row r="290" spans="8:9" ht="27.6">
      <c r="H290" s="52" t="s">
        <v>914</v>
      </c>
      <c r="I290" s="52" t="s">
        <v>915</v>
      </c>
    </row>
    <row r="291" spans="8:9" ht="41.45">
      <c r="H291" s="52" t="s">
        <v>916</v>
      </c>
      <c r="I291" s="52" t="s">
        <v>917</v>
      </c>
    </row>
    <row r="292" spans="8:9" ht="27.6">
      <c r="H292" s="52" t="s">
        <v>918</v>
      </c>
      <c r="I292" s="52" t="s">
        <v>919</v>
      </c>
    </row>
    <row r="293" spans="8:9" ht="41.45">
      <c r="H293" s="52" t="s">
        <v>920</v>
      </c>
      <c r="I293" s="52" t="s">
        <v>921</v>
      </c>
    </row>
    <row r="294" spans="8:9" ht="41.45">
      <c r="H294" s="52" t="s">
        <v>922</v>
      </c>
      <c r="I294" s="52" t="s">
        <v>923</v>
      </c>
    </row>
    <row r="295" spans="8:9" ht="41.45">
      <c r="H295" s="52" t="s">
        <v>924</v>
      </c>
      <c r="I295" s="52" t="s">
        <v>925</v>
      </c>
    </row>
    <row r="296" spans="8:9" ht="27.6">
      <c r="H296" s="52" t="s">
        <v>926</v>
      </c>
      <c r="I296" s="52" t="s">
        <v>927</v>
      </c>
    </row>
    <row r="297" spans="8:9" ht="27.6">
      <c r="H297" s="52" t="s">
        <v>928</v>
      </c>
      <c r="I297" s="52" t="s">
        <v>929</v>
      </c>
    </row>
    <row r="298" spans="8:9" ht="27.6">
      <c r="H298" s="52" t="s">
        <v>930</v>
      </c>
      <c r="I298" s="52" t="s">
        <v>931</v>
      </c>
    </row>
    <row r="299" spans="8:9" ht="27.6">
      <c r="H299" s="52" t="s">
        <v>932</v>
      </c>
      <c r="I299" s="52" t="s">
        <v>933</v>
      </c>
    </row>
    <row r="300" spans="8:9" ht="41.45">
      <c r="H300" s="52" t="s">
        <v>934</v>
      </c>
      <c r="I300" s="52" t="s">
        <v>935</v>
      </c>
    </row>
    <row r="301" spans="8:9" ht="27.6">
      <c r="H301" s="52" t="s">
        <v>936</v>
      </c>
      <c r="I301" s="52" t="s">
        <v>937</v>
      </c>
    </row>
    <row r="302" spans="8:9" ht="27.6">
      <c r="H302" s="52" t="s">
        <v>938</v>
      </c>
      <c r="I302" s="52" t="s">
        <v>939</v>
      </c>
    </row>
    <row r="303" spans="8:9" ht="41.45">
      <c r="H303" s="52" t="s">
        <v>940</v>
      </c>
      <c r="I303" s="52" t="s">
        <v>941</v>
      </c>
    </row>
    <row r="304" spans="8:9" ht="55.15">
      <c r="H304" s="52" t="s">
        <v>942</v>
      </c>
      <c r="I304" s="52" t="s">
        <v>943</v>
      </c>
    </row>
    <row r="305" spans="8:9" ht="41.45">
      <c r="H305" s="52" t="s">
        <v>944</v>
      </c>
      <c r="I305" s="52" t="s">
        <v>945</v>
      </c>
    </row>
    <row r="306" spans="8:9" ht="55.15">
      <c r="H306" s="52" t="s">
        <v>946</v>
      </c>
      <c r="I306" s="52" t="s">
        <v>947</v>
      </c>
    </row>
    <row r="307" spans="8:9" ht="41.45">
      <c r="H307" s="52" t="s">
        <v>948</v>
      </c>
      <c r="I307" s="52" t="s">
        <v>949</v>
      </c>
    </row>
    <row r="308" spans="8:9" ht="27.6">
      <c r="H308" s="52" t="s">
        <v>950</v>
      </c>
      <c r="I308" s="52" t="s">
        <v>951</v>
      </c>
    </row>
    <row r="309" spans="8:9" ht="41.45">
      <c r="H309" s="52" t="s">
        <v>952</v>
      </c>
      <c r="I309" s="52" t="s">
        <v>953</v>
      </c>
    </row>
    <row r="310" spans="8:9" ht="55.15">
      <c r="H310" s="52" t="s">
        <v>954</v>
      </c>
      <c r="I310" s="52" t="s">
        <v>955</v>
      </c>
    </row>
    <row r="311" spans="8:9" ht="55.15">
      <c r="H311" s="52" t="s">
        <v>956</v>
      </c>
      <c r="I311" s="52" t="s">
        <v>957</v>
      </c>
    </row>
    <row r="312" spans="8:9" ht="41.45">
      <c r="H312" s="52" t="s">
        <v>958</v>
      </c>
      <c r="I312" s="52" t="s">
        <v>959</v>
      </c>
    </row>
    <row r="313" spans="8:9" ht="41.45">
      <c r="H313" s="52" t="s">
        <v>960</v>
      </c>
      <c r="I313" s="52" t="s">
        <v>961</v>
      </c>
    </row>
    <row r="314" spans="8:9" ht="41.45">
      <c r="H314" s="52" t="s">
        <v>962</v>
      </c>
      <c r="I314" s="52" t="s">
        <v>963</v>
      </c>
    </row>
    <row r="315" spans="8:9" ht="41.45">
      <c r="H315" s="52" t="s">
        <v>964</v>
      </c>
      <c r="I315" s="52" t="s">
        <v>965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5BB03-2EC5-4B90-831A-BB79C940FB68}">
  <dimension ref="A1:O70"/>
  <sheetViews>
    <sheetView workbookViewId="0">
      <selection activeCell="L13" sqref="L13"/>
    </sheetView>
  </sheetViews>
  <sheetFormatPr defaultRowHeight="14.45"/>
  <cols>
    <col min="1" max="2" width="6.85546875" customWidth="1"/>
    <col min="3" max="3" width="24" bestFit="1" customWidth="1"/>
    <col min="5" max="5" width="1.85546875" customWidth="1"/>
    <col min="6" max="6" width="12.140625" bestFit="1" customWidth="1"/>
    <col min="7" max="7" width="11.85546875" bestFit="1" customWidth="1"/>
    <col min="8" max="8" width="15.7109375" bestFit="1" customWidth="1"/>
    <col min="9" max="9" width="11.7109375" bestFit="1" customWidth="1"/>
    <col min="10" max="10" width="12.140625" bestFit="1" customWidth="1"/>
    <col min="11" max="11" width="13.85546875" customWidth="1"/>
    <col min="12" max="12" width="15.7109375" bestFit="1" customWidth="1"/>
    <col min="13" max="13" width="10" bestFit="1" customWidth="1"/>
    <col min="14" max="14" width="9.5703125" bestFit="1" customWidth="1"/>
  </cols>
  <sheetData>
    <row r="1" spans="1:15">
      <c r="A1" s="88" t="s">
        <v>966</v>
      </c>
      <c r="B1" s="88"/>
      <c r="C1" s="88"/>
      <c r="D1" s="88"/>
      <c r="E1" s="88"/>
      <c r="G1" s="88"/>
      <c r="N1" s="55" t="s">
        <v>967</v>
      </c>
      <c r="O1" s="56" t="s">
        <v>968</v>
      </c>
    </row>
    <row r="2" spans="1:15">
      <c r="E2" s="54"/>
      <c r="O2" s="57" t="s">
        <v>969</v>
      </c>
    </row>
    <row r="3" spans="1:15">
      <c r="A3" s="56" t="s">
        <v>970</v>
      </c>
      <c r="E3" s="54"/>
      <c r="O3" s="57" t="s">
        <v>971</v>
      </c>
    </row>
    <row r="4" spans="1:15">
      <c r="A4" s="58" t="s">
        <v>972</v>
      </c>
      <c r="E4" s="54"/>
      <c r="O4" s="57" t="s">
        <v>973</v>
      </c>
    </row>
    <row r="5" spans="1:15">
      <c r="A5" s="58" t="s">
        <v>974</v>
      </c>
      <c r="E5" s="54"/>
      <c r="F5" s="88" t="s">
        <v>975</v>
      </c>
      <c r="G5" s="88" t="s">
        <v>976</v>
      </c>
      <c r="H5" s="88" t="s">
        <v>977</v>
      </c>
      <c r="I5" s="88" t="s">
        <v>978</v>
      </c>
      <c r="J5" s="88" t="s">
        <v>979</v>
      </c>
      <c r="K5" s="88" t="s">
        <v>980</v>
      </c>
      <c r="L5" s="88" t="s">
        <v>981</v>
      </c>
      <c r="O5" s="57" t="s">
        <v>982</v>
      </c>
    </row>
    <row r="6" spans="1:15">
      <c r="E6" s="54"/>
    </row>
    <row r="7" spans="1:15" ht="15.6">
      <c r="A7" s="55" t="s">
        <v>983</v>
      </c>
      <c r="B7" s="56" t="s">
        <v>984</v>
      </c>
      <c r="E7" s="54"/>
      <c r="F7" s="59">
        <v>1</v>
      </c>
      <c r="G7" s="59">
        <v>2</v>
      </c>
      <c r="H7" s="59">
        <v>3</v>
      </c>
      <c r="I7" s="59">
        <v>4</v>
      </c>
      <c r="J7" s="59">
        <v>5</v>
      </c>
      <c r="K7" s="59"/>
      <c r="L7" s="59">
        <v>6</v>
      </c>
    </row>
    <row r="8" spans="1:15" ht="15" thickBot="1">
      <c r="B8" s="56" t="s">
        <v>985</v>
      </c>
      <c r="E8" s="54"/>
    </row>
    <row r="9" spans="1:15">
      <c r="B9" s="56" t="s">
        <v>986</v>
      </c>
      <c r="E9" s="54"/>
      <c r="F9" s="60" t="s">
        <v>987</v>
      </c>
      <c r="H9" s="61" t="s">
        <v>987</v>
      </c>
      <c r="I9" s="60" t="s">
        <v>988</v>
      </c>
      <c r="J9" s="60" t="s">
        <v>989</v>
      </c>
      <c r="K9" s="8"/>
      <c r="L9" s="61" t="s">
        <v>989</v>
      </c>
      <c r="M9" s="60"/>
      <c r="N9" s="60"/>
    </row>
    <row r="10" spans="1:15">
      <c r="E10" s="54"/>
      <c r="F10" s="60" t="s">
        <v>78</v>
      </c>
      <c r="G10" s="60" t="s">
        <v>990</v>
      </c>
      <c r="H10" s="62" t="s">
        <v>991</v>
      </c>
      <c r="I10" s="60" t="s">
        <v>992</v>
      </c>
      <c r="J10" s="60" t="s">
        <v>78</v>
      </c>
      <c r="K10" s="8" t="s">
        <v>990</v>
      </c>
      <c r="L10" s="62" t="s">
        <v>78</v>
      </c>
    </row>
    <row r="11" spans="1:15">
      <c r="E11" s="54"/>
      <c r="F11" s="60" t="s">
        <v>80</v>
      </c>
      <c r="G11" s="63" t="s">
        <v>993</v>
      </c>
      <c r="H11" s="62" t="s">
        <v>994</v>
      </c>
      <c r="I11" s="60" t="s">
        <v>204</v>
      </c>
      <c r="J11" s="60" t="s">
        <v>995</v>
      </c>
      <c r="K11" s="63" t="s">
        <v>996</v>
      </c>
      <c r="L11" s="62" t="s">
        <v>80</v>
      </c>
    </row>
    <row r="12" spans="1:15">
      <c r="E12" s="54"/>
      <c r="F12" s="60"/>
      <c r="H12" s="62"/>
      <c r="I12" s="64">
        <v>2350</v>
      </c>
      <c r="J12" s="60" t="s">
        <v>80</v>
      </c>
      <c r="K12" s="60"/>
      <c r="L12" s="62" t="s">
        <v>83</v>
      </c>
    </row>
    <row r="13" spans="1:15">
      <c r="A13" s="56" t="s">
        <v>997</v>
      </c>
      <c r="B13" s="56" t="s">
        <v>998</v>
      </c>
      <c r="C13" s="65" t="s">
        <v>999</v>
      </c>
      <c r="D13" s="56" t="s">
        <v>1000</v>
      </c>
      <c r="E13" s="66"/>
      <c r="G13" s="67"/>
      <c r="H13" s="68">
        <f>H69</f>
        <v>188775197</v>
      </c>
      <c r="I13" s="60" t="s">
        <v>1001</v>
      </c>
      <c r="L13" s="68">
        <f>L69</f>
        <v>190725738</v>
      </c>
    </row>
    <row r="14" spans="1:15">
      <c r="A14" s="54"/>
      <c r="B14" s="54"/>
      <c r="C14" s="54"/>
      <c r="D14" s="54"/>
      <c r="E14" s="54"/>
      <c r="F14" s="54"/>
      <c r="G14" s="54"/>
      <c r="H14" s="69"/>
      <c r="I14" s="54"/>
      <c r="J14" s="54"/>
      <c r="K14" s="54"/>
      <c r="L14" s="69"/>
    </row>
    <row r="15" spans="1:15">
      <c r="E15" s="54"/>
      <c r="F15" s="67"/>
      <c r="G15" s="67"/>
      <c r="H15" s="68"/>
      <c r="I15" s="70"/>
      <c r="J15" s="67"/>
      <c r="K15" s="67"/>
      <c r="L15" s="68"/>
    </row>
    <row r="16" spans="1:15">
      <c r="A16" s="54" t="s">
        <v>49</v>
      </c>
      <c r="B16" s="54"/>
      <c r="C16" s="54"/>
      <c r="D16" s="54"/>
      <c r="E16" s="54"/>
      <c r="F16" s="54"/>
      <c r="G16" s="54"/>
      <c r="H16" s="69"/>
      <c r="I16" s="54"/>
      <c r="J16" s="54"/>
      <c r="K16" s="54"/>
      <c r="L16" s="69"/>
    </row>
    <row r="17" spans="1:12">
      <c r="A17" s="71" t="s">
        <v>1002</v>
      </c>
      <c r="B17" s="72" t="s">
        <v>1003</v>
      </c>
      <c r="C17" s="73" t="s">
        <v>1004</v>
      </c>
      <c r="D17" s="71">
        <v>1</v>
      </c>
      <c r="E17" s="74"/>
      <c r="F17" s="9">
        <v>1762.16</v>
      </c>
      <c r="G17" s="323">
        <v>1268.27</v>
      </c>
      <c r="H17" s="83">
        <v>2234895</v>
      </c>
      <c r="I17" s="9">
        <v>195.95</v>
      </c>
      <c r="J17" s="9">
        <v>1958.1100000000001</v>
      </c>
      <c r="K17" s="323">
        <v>1258.79</v>
      </c>
      <c r="L17" s="83">
        <v>2464849</v>
      </c>
    </row>
    <row r="18" spans="1:12">
      <c r="A18" s="71" t="s">
        <v>1005</v>
      </c>
      <c r="B18" s="72" t="s">
        <v>1006</v>
      </c>
      <c r="C18" s="73" t="s">
        <v>1007</v>
      </c>
      <c r="D18" s="71">
        <v>2</v>
      </c>
      <c r="E18" s="74"/>
      <c r="F18" s="9">
        <v>2304.21</v>
      </c>
      <c r="G18" s="323">
        <v>928.58</v>
      </c>
      <c r="H18" s="83">
        <v>2139643</v>
      </c>
      <c r="I18" s="9">
        <v>15.26</v>
      </c>
      <c r="J18" s="9">
        <v>2319.4700000000003</v>
      </c>
      <c r="K18" s="323">
        <v>929.17</v>
      </c>
      <c r="L18" s="83">
        <v>2155182</v>
      </c>
    </row>
    <row r="19" spans="1:12">
      <c r="A19" s="75" t="s">
        <v>1008</v>
      </c>
      <c r="B19" s="76" t="s">
        <v>1009</v>
      </c>
      <c r="C19" s="77" t="s">
        <v>1010</v>
      </c>
      <c r="D19" s="75">
        <v>3</v>
      </c>
      <c r="E19" s="74"/>
      <c r="F19" s="84">
        <v>1587.6999999999998</v>
      </c>
      <c r="G19" s="324">
        <v>1743.58</v>
      </c>
      <c r="H19" s="85">
        <v>2768282</v>
      </c>
      <c r="I19" s="84">
        <v>254.1</v>
      </c>
      <c r="J19" s="84">
        <v>1841.7999999999997</v>
      </c>
      <c r="K19" s="324">
        <v>1729.42</v>
      </c>
      <c r="L19" s="85">
        <v>3185246</v>
      </c>
    </row>
    <row r="20" spans="1:12">
      <c r="A20" s="71" t="s">
        <v>1011</v>
      </c>
      <c r="B20" s="72" t="s">
        <v>1012</v>
      </c>
      <c r="C20" s="73" t="s">
        <v>1013</v>
      </c>
      <c r="D20" s="71">
        <v>4</v>
      </c>
      <c r="E20" s="74"/>
      <c r="F20" s="9">
        <v>2065.59</v>
      </c>
      <c r="G20" s="323">
        <v>1257.4100000000001</v>
      </c>
      <c r="H20" s="83">
        <v>2597294</v>
      </c>
      <c r="I20" s="9">
        <v>94.8</v>
      </c>
      <c r="J20" s="9">
        <v>2160.3900000000003</v>
      </c>
      <c r="K20" s="323">
        <v>1265.69</v>
      </c>
      <c r="L20" s="83">
        <v>2734384</v>
      </c>
    </row>
    <row r="21" spans="1:12">
      <c r="A21" s="71" t="s">
        <v>1014</v>
      </c>
      <c r="B21" s="71" t="s">
        <v>1014</v>
      </c>
      <c r="C21" s="73" t="s">
        <v>1015</v>
      </c>
      <c r="D21" s="71">
        <v>5</v>
      </c>
      <c r="E21" s="74"/>
      <c r="F21" s="9">
        <v>2204.6</v>
      </c>
      <c r="G21" s="323">
        <v>3467.44</v>
      </c>
      <c r="H21" s="83">
        <v>7644318</v>
      </c>
      <c r="I21" s="9">
        <v>48.47</v>
      </c>
      <c r="J21" s="9">
        <v>2253.0699999999997</v>
      </c>
      <c r="K21" s="323">
        <v>3432.73</v>
      </c>
      <c r="L21" s="83">
        <v>7734181</v>
      </c>
    </row>
    <row r="22" spans="1:12">
      <c r="A22" s="75" t="s">
        <v>1016</v>
      </c>
      <c r="B22" s="75" t="s">
        <v>1016</v>
      </c>
      <c r="C22" s="77" t="s">
        <v>1017</v>
      </c>
      <c r="D22" s="75">
        <v>6</v>
      </c>
      <c r="E22" s="74"/>
      <c r="F22" s="84">
        <v>2160.4499999999998</v>
      </c>
      <c r="G22" s="324">
        <v>2218.4699999999998</v>
      </c>
      <c r="H22" s="85">
        <v>4792894</v>
      </c>
      <c r="I22" s="84">
        <v>63.18</v>
      </c>
      <c r="J22" s="84">
        <v>2223.6299999999997</v>
      </c>
      <c r="K22" s="324">
        <v>2188.81</v>
      </c>
      <c r="L22" s="85">
        <v>4867104</v>
      </c>
    </row>
    <row r="23" spans="1:12">
      <c r="A23" s="71" t="s">
        <v>1018</v>
      </c>
      <c r="B23" s="72" t="s">
        <v>436</v>
      </c>
      <c r="C23" s="73" t="s">
        <v>1019</v>
      </c>
      <c r="D23" s="71">
        <v>7</v>
      </c>
      <c r="E23" s="74"/>
      <c r="F23" s="9">
        <v>2094.8200000000002</v>
      </c>
      <c r="G23" s="323">
        <v>2326.0500000000002</v>
      </c>
      <c r="H23" s="83">
        <v>4872656</v>
      </c>
      <c r="I23" s="9">
        <v>85.06</v>
      </c>
      <c r="J23" s="9">
        <v>2179.88</v>
      </c>
      <c r="K23" s="323">
        <v>2320.83</v>
      </c>
      <c r="L23" s="83">
        <v>5059131</v>
      </c>
    </row>
    <row r="24" spans="1:12">
      <c r="A24" s="71" t="s">
        <v>1020</v>
      </c>
      <c r="B24" s="71" t="s">
        <v>1020</v>
      </c>
      <c r="C24" s="73" t="s">
        <v>1021</v>
      </c>
      <c r="D24" s="71">
        <v>9</v>
      </c>
      <c r="E24" s="74"/>
      <c r="F24" s="9">
        <v>2432.9700000000003</v>
      </c>
      <c r="G24" s="323">
        <v>1495.91</v>
      </c>
      <c r="H24" s="83">
        <v>3639504</v>
      </c>
      <c r="I24" s="9">
        <v>-27.66</v>
      </c>
      <c r="J24" s="9">
        <v>2405.3100000000004</v>
      </c>
      <c r="K24" s="323">
        <v>1484.46</v>
      </c>
      <c r="L24" s="83">
        <v>3570586</v>
      </c>
    </row>
    <row r="25" spans="1:12">
      <c r="A25" s="75" t="s">
        <v>1022</v>
      </c>
      <c r="B25" s="76" t="s">
        <v>586</v>
      </c>
      <c r="C25" s="77" t="s">
        <v>1023</v>
      </c>
      <c r="D25" s="75">
        <v>10</v>
      </c>
      <c r="E25" s="74"/>
      <c r="F25" s="84">
        <v>2567.1600000000003</v>
      </c>
      <c r="G25" s="324">
        <v>1566.14</v>
      </c>
      <c r="H25" s="85">
        <v>4020532</v>
      </c>
      <c r="I25" s="84">
        <v>-72.39</v>
      </c>
      <c r="J25" s="84">
        <v>2494.7700000000004</v>
      </c>
      <c r="K25" s="324">
        <v>1525.75</v>
      </c>
      <c r="L25" s="85">
        <v>3806395</v>
      </c>
    </row>
    <row r="26" spans="1:12">
      <c r="A26" s="71" t="s">
        <v>1024</v>
      </c>
      <c r="B26" s="72" t="s">
        <v>692</v>
      </c>
      <c r="C26" s="73" t="s">
        <v>1025</v>
      </c>
      <c r="D26" s="71">
        <v>11</v>
      </c>
      <c r="E26" s="74"/>
      <c r="F26" s="9">
        <v>2572.0899999999997</v>
      </c>
      <c r="G26" s="323">
        <v>1102.02</v>
      </c>
      <c r="H26" s="83">
        <v>2834495</v>
      </c>
      <c r="I26" s="9">
        <v>-74.03</v>
      </c>
      <c r="J26" s="9">
        <v>2498.0599999999995</v>
      </c>
      <c r="K26" s="323">
        <v>1085.42</v>
      </c>
      <c r="L26" s="83">
        <v>2711444</v>
      </c>
    </row>
    <row r="27" spans="1:12">
      <c r="A27" s="71" t="s">
        <v>1026</v>
      </c>
      <c r="B27" s="72" t="s">
        <v>1027</v>
      </c>
      <c r="C27" s="73" t="s">
        <v>1028</v>
      </c>
      <c r="D27" s="71">
        <v>12</v>
      </c>
      <c r="E27" s="74"/>
      <c r="F27" s="9">
        <v>2119.2399999999998</v>
      </c>
      <c r="G27" s="323">
        <v>2633.44</v>
      </c>
      <c r="H27" s="83">
        <v>5580891</v>
      </c>
      <c r="I27" s="9">
        <v>76.92</v>
      </c>
      <c r="J27" s="9">
        <v>2196.16</v>
      </c>
      <c r="K27" s="323">
        <v>2620.36</v>
      </c>
      <c r="L27" s="83">
        <v>5754730</v>
      </c>
    </row>
    <row r="28" spans="1:12">
      <c r="A28" s="75" t="s">
        <v>1029</v>
      </c>
      <c r="B28" s="76" t="s">
        <v>1030</v>
      </c>
      <c r="C28" s="77" t="s">
        <v>1031</v>
      </c>
      <c r="D28" s="75">
        <v>14</v>
      </c>
      <c r="E28" s="74"/>
      <c r="F28" s="84">
        <v>1890.84</v>
      </c>
      <c r="G28" s="324">
        <v>4231.09</v>
      </c>
      <c r="H28" s="85">
        <v>8000314</v>
      </c>
      <c r="I28" s="84">
        <v>153.05000000000001</v>
      </c>
      <c r="J28" s="84">
        <v>2043.8899999999999</v>
      </c>
      <c r="K28" s="324">
        <v>4195.68</v>
      </c>
      <c r="L28" s="85">
        <v>8575508</v>
      </c>
    </row>
    <row r="29" spans="1:12">
      <c r="A29" s="71" t="s">
        <v>1032</v>
      </c>
      <c r="B29" s="72" t="s">
        <v>410</v>
      </c>
      <c r="C29" s="73" t="s">
        <v>1033</v>
      </c>
      <c r="D29" s="71">
        <v>15</v>
      </c>
      <c r="E29" s="74"/>
      <c r="F29" s="9">
        <v>2262.8200000000002</v>
      </c>
      <c r="G29" s="323">
        <v>3714.45</v>
      </c>
      <c r="H29" s="83">
        <v>8405132</v>
      </c>
      <c r="I29" s="9">
        <v>29.06</v>
      </c>
      <c r="J29" s="9">
        <v>2291.88</v>
      </c>
      <c r="K29" s="323">
        <v>3574.91</v>
      </c>
      <c r="L29" s="83">
        <v>8193265</v>
      </c>
    </row>
    <row r="30" spans="1:12">
      <c r="A30" s="71" t="s">
        <v>1034</v>
      </c>
      <c r="B30" s="72" t="s">
        <v>716</v>
      </c>
      <c r="C30" s="73" t="s">
        <v>1035</v>
      </c>
      <c r="D30" s="71">
        <v>16</v>
      </c>
      <c r="E30" s="74"/>
      <c r="F30" s="9">
        <v>2162.98</v>
      </c>
      <c r="G30" s="323">
        <v>2570.38</v>
      </c>
      <c r="H30" s="83">
        <v>5559681</v>
      </c>
      <c r="I30" s="9">
        <v>62.34</v>
      </c>
      <c r="J30" s="9">
        <v>2225.3200000000002</v>
      </c>
      <c r="K30" s="323">
        <v>2567.7199999999998</v>
      </c>
      <c r="L30" s="83">
        <v>5713999</v>
      </c>
    </row>
    <row r="31" spans="1:12">
      <c r="A31" s="75" t="s">
        <v>1036</v>
      </c>
      <c r="B31" s="76" t="s">
        <v>832</v>
      </c>
      <c r="C31" s="77" t="s">
        <v>1037</v>
      </c>
      <c r="D31" s="75">
        <v>17</v>
      </c>
      <c r="E31" s="74"/>
      <c r="F31" s="84">
        <v>2776.04</v>
      </c>
      <c r="G31" s="324">
        <v>816.91</v>
      </c>
      <c r="H31" s="85">
        <v>2267775</v>
      </c>
      <c r="I31" s="84">
        <v>-142.01</v>
      </c>
      <c r="J31" s="84">
        <v>2634.0299999999997</v>
      </c>
      <c r="K31" s="324">
        <v>802.41</v>
      </c>
      <c r="L31" s="85">
        <v>2113572</v>
      </c>
    </row>
    <row r="32" spans="1:12">
      <c r="A32" s="71" t="s">
        <v>1038</v>
      </c>
      <c r="B32" s="71" t="s">
        <v>1038</v>
      </c>
      <c r="C32" s="73" t="s">
        <v>1039</v>
      </c>
      <c r="D32" s="71">
        <v>19</v>
      </c>
      <c r="E32" s="74"/>
      <c r="F32" s="9">
        <v>2284.7400000000002</v>
      </c>
      <c r="G32" s="323">
        <v>418.27</v>
      </c>
      <c r="H32" s="83">
        <v>955638</v>
      </c>
      <c r="I32" s="9">
        <v>21.76</v>
      </c>
      <c r="J32" s="9">
        <v>2306.5000000000005</v>
      </c>
      <c r="K32" s="323">
        <v>433.83</v>
      </c>
      <c r="L32" s="83">
        <v>1000629</v>
      </c>
    </row>
    <row r="33" spans="1:12">
      <c r="A33" s="71" t="s">
        <v>1040</v>
      </c>
      <c r="B33" s="71" t="s">
        <v>1040</v>
      </c>
      <c r="C33" s="73" t="s">
        <v>1041</v>
      </c>
      <c r="D33" s="71">
        <v>20</v>
      </c>
      <c r="E33" s="74"/>
      <c r="F33" s="9">
        <v>1880.12</v>
      </c>
      <c r="G33" s="323">
        <v>1977.28</v>
      </c>
      <c r="H33" s="83">
        <v>3717524</v>
      </c>
      <c r="I33" s="9">
        <v>156.63</v>
      </c>
      <c r="J33" s="9">
        <v>2036.75</v>
      </c>
      <c r="K33" s="323">
        <v>1969.91</v>
      </c>
      <c r="L33" s="83">
        <v>4012214</v>
      </c>
    </row>
    <row r="34" spans="1:12">
      <c r="A34" s="75" t="s">
        <v>1042</v>
      </c>
      <c r="B34" s="76" t="s">
        <v>1043</v>
      </c>
      <c r="C34" s="77" t="s">
        <v>1044</v>
      </c>
      <c r="D34" s="75">
        <v>21</v>
      </c>
      <c r="E34" s="74"/>
      <c r="F34" s="84">
        <v>2202.0700000000002</v>
      </c>
      <c r="G34" s="324">
        <v>1815.31</v>
      </c>
      <c r="H34" s="85">
        <v>3997440</v>
      </c>
      <c r="I34" s="84">
        <v>49.31</v>
      </c>
      <c r="J34" s="84">
        <v>2251.38</v>
      </c>
      <c r="K34" s="324">
        <v>1808.03</v>
      </c>
      <c r="L34" s="85">
        <v>4070563</v>
      </c>
    </row>
    <row r="35" spans="1:12">
      <c r="A35" s="71" t="s">
        <v>1045</v>
      </c>
      <c r="B35" s="71" t="s">
        <v>1045</v>
      </c>
      <c r="C35" s="73" t="s">
        <v>1046</v>
      </c>
      <c r="D35" s="71">
        <v>22</v>
      </c>
      <c r="E35" s="74"/>
      <c r="F35" s="9">
        <v>1570.8</v>
      </c>
      <c r="G35" s="323">
        <v>2020.15</v>
      </c>
      <c r="H35" s="83">
        <v>3173252</v>
      </c>
      <c r="I35" s="9">
        <v>259.73</v>
      </c>
      <c r="J35" s="9">
        <v>1830.53</v>
      </c>
      <c r="K35" s="323">
        <v>2028.15</v>
      </c>
      <c r="L35" s="83">
        <v>3712589</v>
      </c>
    </row>
    <row r="36" spans="1:12">
      <c r="A36" s="71" t="s">
        <v>1047</v>
      </c>
      <c r="B36" s="72" t="s">
        <v>1048</v>
      </c>
      <c r="C36" s="73" t="s">
        <v>1049</v>
      </c>
      <c r="D36" s="71">
        <v>23</v>
      </c>
      <c r="E36" s="74"/>
      <c r="F36" s="9">
        <v>2301.1799999999998</v>
      </c>
      <c r="G36" s="323">
        <v>2485.2800000000002</v>
      </c>
      <c r="H36" s="83">
        <v>5719077</v>
      </c>
      <c r="I36" s="9">
        <v>16.27</v>
      </c>
      <c r="J36" s="9">
        <v>2317.4499999999998</v>
      </c>
      <c r="K36" s="323">
        <v>2442.62</v>
      </c>
      <c r="L36" s="83">
        <v>5660650</v>
      </c>
    </row>
    <row r="37" spans="1:12">
      <c r="A37" s="75" t="s">
        <v>1050</v>
      </c>
      <c r="B37" s="75" t="s">
        <v>1050</v>
      </c>
      <c r="C37" s="77" t="s">
        <v>1051</v>
      </c>
      <c r="D37" s="75">
        <v>24</v>
      </c>
      <c r="E37" s="74"/>
      <c r="F37" s="84">
        <v>2249.3500000000004</v>
      </c>
      <c r="G37" s="324">
        <v>921.26</v>
      </c>
      <c r="H37" s="85">
        <v>2072236</v>
      </c>
      <c r="I37" s="84">
        <v>33.549999999999997</v>
      </c>
      <c r="J37" s="84">
        <v>2282.9000000000005</v>
      </c>
      <c r="K37" s="324">
        <v>890.84</v>
      </c>
      <c r="L37" s="85">
        <v>2033699</v>
      </c>
    </row>
    <row r="38" spans="1:12">
      <c r="A38" s="71" t="s">
        <v>1052</v>
      </c>
      <c r="B38" s="71" t="s">
        <v>1052</v>
      </c>
      <c r="C38" s="73" t="s">
        <v>1053</v>
      </c>
      <c r="D38" s="71">
        <v>25</v>
      </c>
      <c r="E38" s="74"/>
      <c r="F38" s="9">
        <v>2001.5900000000001</v>
      </c>
      <c r="G38" s="323">
        <v>1758.7</v>
      </c>
      <c r="H38" s="83">
        <v>3520196</v>
      </c>
      <c r="I38" s="9">
        <v>116.14</v>
      </c>
      <c r="J38" s="9">
        <v>2117.73</v>
      </c>
      <c r="K38" s="323">
        <v>1747.71</v>
      </c>
      <c r="L38" s="83">
        <v>3701178</v>
      </c>
    </row>
    <row r="39" spans="1:12">
      <c r="A39" s="71" t="s">
        <v>1054</v>
      </c>
      <c r="B39" s="72" t="s">
        <v>1055</v>
      </c>
      <c r="C39" s="73" t="s">
        <v>1056</v>
      </c>
      <c r="D39" s="71">
        <v>26</v>
      </c>
      <c r="E39" s="74"/>
      <c r="F39" s="9">
        <v>1943.52</v>
      </c>
      <c r="G39" s="323">
        <v>1606.11</v>
      </c>
      <c r="H39" s="83">
        <v>3121507</v>
      </c>
      <c r="I39" s="9">
        <v>135.49</v>
      </c>
      <c r="J39" s="9">
        <v>2079.0100000000002</v>
      </c>
      <c r="K39" s="323">
        <v>1578.88</v>
      </c>
      <c r="L39" s="83">
        <v>3282507</v>
      </c>
    </row>
    <row r="40" spans="1:12">
      <c r="A40" s="75" t="s">
        <v>1057</v>
      </c>
      <c r="B40" s="75" t="s">
        <v>1057</v>
      </c>
      <c r="C40" s="77" t="s">
        <v>1058</v>
      </c>
      <c r="D40" s="75">
        <v>27</v>
      </c>
      <c r="E40" s="74"/>
      <c r="F40" s="84">
        <v>2231.79</v>
      </c>
      <c r="G40" s="324">
        <v>1810.43</v>
      </c>
      <c r="H40" s="85">
        <v>4040500</v>
      </c>
      <c r="I40" s="84">
        <v>39.409999999999997</v>
      </c>
      <c r="J40" s="84">
        <v>2271.1999999999998</v>
      </c>
      <c r="K40" s="324">
        <v>1791.91</v>
      </c>
      <c r="L40" s="85">
        <v>4069786</v>
      </c>
    </row>
    <row r="41" spans="1:12">
      <c r="A41" s="71" t="s">
        <v>1059</v>
      </c>
      <c r="B41" s="72" t="s">
        <v>1060</v>
      </c>
      <c r="C41" s="73" t="s">
        <v>1061</v>
      </c>
      <c r="D41" s="71">
        <v>28</v>
      </c>
      <c r="E41" s="74"/>
      <c r="F41" s="9">
        <v>1993.26</v>
      </c>
      <c r="G41" s="323">
        <v>867</v>
      </c>
      <c r="H41" s="83">
        <v>1728156</v>
      </c>
      <c r="I41" s="9">
        <v>118.91</v>
      </c>
      <c r="J41" s="9">
        <v>2112.17</v>
      </c>
      <c r="K41" s="323">
        <v>851.58</v>
      </c>
      <c r="L41" s="83">
        <v>1798682</v>
      </c>
    </row>
    <row r="42" spans="1:12">
      <c r="A42" s="71" t="s">
        <v>1062</v>
      </c>
      <c r="B42" s="71" t="s">
        <v>1062</v>
      </c>
      <c r="C42" s="73" t="s">
        <v>1063</v>
      </c>
      <c r="D42" s="71">
        <v>30</v>
      </c>
      <c r="E42" s="74"/>
      <c r="F42" s="9">
        <v>2195.64</v>
      </c>
      <c r="G42" s="323">
        <v>1640.97</v>
      </c>
      <c r="H42" s="83">
        <v>3602979</v>
      </c>
      <c r="I42" s="9">
        <v>51.46</v>
      </c>
      <c r="J42" s="9">
        <v>2247.1</v>
      </c>
      <c r="K42" s="323">
        <v>1665.72</v>
      </c>
      <c r="L42" s="83">
        <v>3743039</v>
      </c>
    </row>
    <row r="43" spans="1:12">
      <c r="A43" s="75" t="s">
        <v>1064</v>
      </c>
      <c r="B43" s="75" t="s">
        <v>1064</v>
      </c>
      <c r="C43" s="77" t="s">
        <v>1065</v>
      </c>
      <c r="D43" s="75">
        <v>31</v>
      </c>
      <c r="E43" s="74"/>
      <c r="F43" s="84">
        <v>2370.3599999999997</v>
      </c>
      <c r="G43" s="324">
        <v>2683.64</v>
      </c>
      <c r="H43" s="85">
        <v>6361193</v>
      </c>
      <c r="I43" s="84">
        <v>-6.78</v>
      </c>
      <c r="J43" s="84">
        <v>2363.5799999999995</v>
      </c>
      <c r="K43" s="324">
        <v>2653.87</v>
      </c>
      <c r="L43" s="85">
        <v>6272634</v>
      </c>
    </row>
    <row r="44" spans="1:12">
      <c r="A44" s="71" t="s">
        <v>1066</v>
      </c>
      <c r="B44" s="72" t="s">
        <v>1067</v>
      </c>
      <c r="C44" s="73" t="s">
        <v>1068</v>
      </c>
      <c r="D44" s="71">
        <v>32</v>
      </c>
      <c r="E44" s="74"/>
      <c r="F44" s="9">
        <v>2282.91</v>
      </c>
      <c r="G44" s="323">
        <v>1459.82</v>
      </c>
      <c r="H44" s="83">
        <v>3332638</v>
      </c>
      <c r="I44" s="9">
        <v>22.37</v>
      </c>
      <c r="J44" s="9">
        <v>2305.2799999999997</v>
      </c>
      <c r="K44" s="323">
        <v>1425.04</v>
      </c>
      <c r="L44" s="83">
        <v>3285116</v>
      </c>
    </row>
    <row r="45" spans="1:12">
      <c r="A45" s="71" t="s">
        <v>1069</v>
      </c>
      <c r="B45" s="72" t="s">
        <v>960</v>
      </c>
      <c r="C45" s="73" t="s">
        <v>1070</v>
      </c>
      <c r="D45" s="71">
        <v>33</v>
      </c>
      <c r="E45" s="74"/>
      <c r="F45" s="9">
        <v>2271.2999999999997</v>
      </c>
      <c r="G45" s="323">
        <v>760.17</v>
      </c>
      <c r="H45" s="83">
        <v>1726574</v>
      </c>
      <c r="I45" s="9">
        <v>26.24</v>
      </c>
      <c r="J45" s="9">
        <v>2297.5399999999995</v>
      </c>
      <c r="K45" s="323">
        <v>731.47</v>
      </c>
      <c r="L45" s="83">
        <v>1680582</v>
      </c>
    </row>
    <row r="46" spans="1:12">
      <c r="A46" s="75" t="s">
        <v>1071</v>
      </c>
      <c r="B46" s="75" t="s">
        <v>1071</v>
      </c>
      <c r="C46" s="77" t="s">
        <v>1072</v>
      </c>
      <c r="D46" s="75">
        <v>34</v>
      </c>
      <c r="E46" s="74"/>
      <c r="F46" s="84">
        <v>2281.0500000000002</v>
      </c>
      <c r="G46" s="324">
        <v>1080.26</v>
      </c>
      <c r="H46" s="85">
        <v>2464127</v>
      </c>
      <c r="I46" s="84">
        <v>22.98</v>
      </c>
      <c r="J46" s="84">
        <v>2304.0300000000002</v>
      </c>
      <c r="K46" s="324">
        <v>1076.1099999999999</v>
      </c>
      <c r="L46" s="85">
        <v>2479390</v>
      </c>
    </row>
    <row r="47" spans="1:12">
      <c r="A47" s="71" t="s">
        <v>1073</v>
      </c>
      <c r="B47" s="71" t="s">
        <v>1073</v>
      </c>
      <c r="C47" s="73" t="s">
        <v>1074</v>
      </c>
      <c r="D47" s="71">
        <v>35</v>
      </c>
      <c r="E47" s="74"/>
      <c r="F47" s="9">
        <v>2329.6799999999998</v>
      </c>
      <c r="G47" s="323">
        <v>1072.4100000000001</v>
      </c>
      <c r="H47" s="83">
        <v>2498372</v>
      </c>
      <c r="I47" s="9">
        <v>6.77</v>
      </c>
      <c r="J47" s="9">
        <v>2336.4499999999998</v>
      </c>
      <c r="K47" s="323">
        <v>1058.7</v>
      </c>
      <c r="L47" s="83">
        <v>2473600</v>
      </c>
    </row>
    <row r="48" spans="1:12">
      <c r="A48" s="71" t="s">
        <v>1075</v>
      </c>
      <c r="B48" s="71" t="s">
        <v>1075</v>
      </c>
      <c r="C48" s="73" t="s">
        <v>1076</v>
      </c>
      <c r="D48" s="71">
        <v>36</v>
      </c>
      <c r="E48" s="74"/>
      <c r="F48" s="9">
        <v>2034.3700000000001</v>
      </c>
      <c r="G48" s="323">
        <v>1571.63</v>
      </c>
      <c r="H48" s="83">
        <v>3197277</v>
      </c>
      <c r="I48" s="9">
        <v>105.21</v>
      </c>
      <c r="J48" s="9">
        <v>2139.58</v>
      </c>
      <c r="K48" s="323">
        <v>1547.76</v>
      </c>
      <c r="L48" s="83">
        <v>3311556</v>
      </c>
    </row>
    <row r="49" spans="1:12">
      <c r="A49" s="75" t="s">
        <v>1077</v>
      </c>
      <c r="B49" s="76" t="s">
        <v>680</v>
      </c>
      <c r="C49" s="77" t="s">
        <v>1078</v>
      </c>
      <c r="D49" s="75">
        <v>40</v>
      </c>
      <c r="E49" s="74"/>
      <c r="F49" s="84">
        <v>2759.54</v>
      </c>
      <c r="G49" s="324">
        <v>1833.69</v>
      </c>
      <c r="H49" s="85">
        <v>5060141</v>
      </c>
      <c r="I49" s="84">
        <v>-136.52000000000001</v>
      </c>
      <c r="J49" s="84">
        <v>2623.02</v>
      </c>
      <c r="K49" s="324">
        <v>1808.84</v>
      </c>
      <c r="L49" s="85">
        <v>4744623</v>
      </c>
    </row>
    <row r="50" spans="1:12">
      <c r="A50" s="71" t="s">
        <v>1079</v>
      </c>
      <c r="B50" s="72" t="s">
        <v>1080</v>
      </c>
      <c r="C50" s="73" t="s">
        <v>1081</v>
      </c>
      <c r="D50" s="71">
        <v>42</v>
      </c>
      <c r="E50" s="74"/>
      <c r="F50" s="9">
        <v>2051.0700000000002</v>
      </c>
      <c r="G50" s="323">
        <v>1813.64</v>
      </c>
      <c r="H50" s="83">
        <v>3719903</v>
      </c>
      <c r="I50" s="9">
        <v>99.64</v>
      </c>
      <c r="J50" s="9">
        <v>2150.71</v>
      </c>
      <c r="K50" s="323">
        <v>1800.17</v>
      </c>
      <c r="L50" s="83">
        <v>3871644</v>
      </c>
    </row>
    <row r="51" spans="1:12">
      <c r="A51" s="71" t="s">
        <v>1082</v>
      </c>
      <c r="B51" s="71" t="s">
        <v>1082</v>
      </c>
      <c r="C51" s="73" t="s">
        <v>1083</v>
      </c>
      <c r="D51" s="71">
        <v>46</v>
      </c>
      <c r="E51" s="74"/>
      <c r="F51" s="9">
        <v>2640.8500000000004</v>
      </c>
      <c r="G51" s="323">
        <v>1000.67</v>
      </c>
      <c r="H51" s="83">
        <v>2642619</v>
      </c>
      <c r="I51" s="9">
        <v>-96.95</v>
      </c>
      <c r="J51" s="9">
        <v>2543.9000000000005</v>
      </c>
      <c r="K51" s="323">
        <v>975.9</v>
      </c>
      <c r="L51" s="83">
        <v>2482592</v>
      </c>
    </row>
    <row r="52" spans="1:12">
      <c r="A52" s="75" t="s">
        <v>1084</v>
      </c>
      <c r="B52" s="75" t="s">
        <v>1084</v>
      </c>
      <c r="C52" s="77" t="s">
        <v>1085</v>
      </c>
      <c r="D52" s="75">
        <v>47</v>
      </c>
      <c r="E52" s="74"/>
      <c r="F52" s="84">
        <v>2794.82</v>
      </c>
      <c r="G52" s="324">
        <v>1163.31</v>
      </c>
      <c r="H52" s="85">
        <v>3251242</v>
      </c>
      <c r="I52" s="84">
        <v>-148.27000000000001</v>
      </c>
      <c r="J52" s="84">
        <v>2646.55</v>
      </c>
      <c r="K52" s="324">
        <v>1128.46</v>
      </c>
      <c r="L52" s="85">
        <v>2986526</v>
      </c>
    </row>
    <row r="53" spans="1:12">
      <c r="A53" s="71" t="s">
        <v>1086</v>
      </c>
      <c r="B53" s="71" t="s">
        <v>1086</v>
      </c>
      <c r="C53" s="73" t="s">
        <v>1087</v>
      </c>
      <c r="D53" s="71">
        <v>48</v>
      </c>
      <c r="E53" s="74"/>
      <c r="F53" s="9">
        <v>2328.1000000000004</v>
      </c>
      <c r="G53" s="323">
        <v>2519.6</v>
      </c>
      <c r="H53" s="83">
        <v>5865881</v>
      </c>
      <c r="I53" s="9">
        <v>7.3</v>
      </c>
      <c r="J53" s="9">
        <v>2335.4000000000005</v>
      </c>
      <c r="K53" s="323">
        <v>2486.11</v>
      </c>
      <c r="L53" s="83">
        <v>5806061</v>
      </c>
    </row>
    <row r="54" spans="1:12">
      <c r="A54" s="71" t="s">
        <v>1088</v>
      </c>
      <c r="B54" s="71" t="s">
        <v>1088</v>
      </c>
      <c r="C54" s="73" t="s">
        <v>1089</v>
      </c>
      <c r="D54" s="71">
        <v>49</v>
      </c>
      <c r="E54" s="74"/>
      <c r="F54" s="9">
        <v>2471.85</v>
      </c>
      <c r="G54" s="323">
        <v>682.58</v>
      </c>
      <c r="H54" s="83">
        <v>1687235</v>
      </c>
      <c r="I54" s="9">
        <v>-40.619999999999997</v>
      </c>
      <c r="J54" s="9">
        <v>2431.23</v>
      </c>
      <c r="K54" s="323">
        <v>662.75</v>
      </c>
      <c r="L54" s="83">
        <v>1611298</v>
      </c>
    </row>
    <row r="55" spans="1:12">
      <c r="A55" s="75" t="s">
        <v>1090</v>
      </c>
      <c r="B55" s="75" t="s">
        <v>1090</v>
      </c>
      <c r="C55" s="77" t="s">
        <v>1091</v>
      </c>
      <c r="D55" s="75">
        <v>51</v>
      </c>
      <c r="E55" s="74"/>
      <c r="F55" s="84">
        <v>1816.4099999999999</v>
      </c>
      <c r="G55" s="324">
        <v>1004.55</v>
      </c>
      <c r="H55" s="85">
        <v>1824675</v>
      </c>
      <c r="I55" s="84">
        <v>177.86</v>
      </c>
      <c r="J55" s="84">
        <v>1994.27</v>
      </c>
      <c r="K55" s="324">
        <v>1006.45</v>
      </c>
      <c r="L55" s="85">
        <v>2007133</v>
      </c>
    </row>
    <row r="56" spans="1:12">
      <c r="A56" s="71" t="s">
        <v>1092</v>
      </c>
      <c r="B56" s="71" t="s">
        <v>1092</v>
      </c>
      <c r="C56" s="73" t="s">
        <v>1093</v>
      </c>
      <c r="D56" s="71">
        <v>52</v>
      </c>
      <c r="E56" s="74"/>
      <c r="F56" s="9">
        <v>2645.75</v>
      </c>
      <c r="G56" s="323">
        <v>1394.87</v>
      </c>
      <c r="H56" s="83">
        <v>3690477</v>
      </c>
      <c r="I56" s="9">
        <v>-98.59</v>
      </c>
      <c r="J56" s="9">
        <v>2547.16</v>
      </c>
      <c r="K56" s="323">
        <v>1373.62</v>
      </c>
      <c r="L56" s="83">
        <v>3498830</v>
      </c>
    </row>
    <row r="57" spans="1:12">
      <c r="A57" s="71" t="s">
        <v>1094</v>
      </c>
      <c r="B57" s="72" t="s">
        <v>520</v>
      </c>
      <c r="C57" s="73" t="s">
        <v>1095</v>
      </c>
      <c r="D57" s="71">
        <v>54</v>
      </c>
      <c r="E57" s="74"/>
      <c r="F57" s="9">
        <v>2478.8000000000002</v>
      </c>
      <c r="G57" s="323">
        <v>1355.23</v>
      </c>
      <c r="H57" s="83">
        <v>3359344</v>
      </c>
      <c r="I57" s="9">
        <v>-42.93</v>
      </c>
      <c r="J57" s="9">
        <v>2435.8700000000003</v>
      </c>
      <c r="K57" s="323">
        <v>1332.55</v>
      </c>
      <c r="L57" s="83">
        <v>3245919</v>
      </c>
    </row>
    <row r="58" spans="1:12">
      <c r="A58" s="75" t="s">
        <v>1096</v>
      </c>
      <c r="B58" s="76" t="s">
        <v>624</v>
      </c>
      <c r="C58" s="77" t="s">
        <v>1097</v>
      </c>
      <c r="D58" s="75">
        <v>55</v>
      </c>
      <c r="E58" s="74"/>
      <c r="F58" s="84">
        <v>1616.36</v>
      </c>
      <c r="G58" s="324">
        <v>630.12</v>
      </c>
      <c r="H58" s="85">
        <v>1018501</v>
      </c>
      <c r="I58" s="84">
        <v>244.55</v>
      </c>
      <c r="J58" s="84">
        <v>1860.9099999999999</v>
      </c>
      <c r="K58" s="324">
        <v>624.30999999999995</v>
      </c>
      <c r="L58" s="85">
        <v>1161785</v>
      </c>
    </row>
    <row r="59" spans="1:12">
      <c r="A59" s="71" t="s">
        <v>1098</v>
      </c>
      <c r="B59" s="72" t="s">
        <v>720</v>
      </c>
      <c r="C59" s="73" t="s">
        <v>1099</v>
      </c>
      <c r="D59" s="71">
        <v>56</v>
      </c>
      <c r="E59" s="74"/>
      <c r="F59" s="9">
        <v>2539.31</v>
      </c>
      <c r="G59" s="323">
        <v>1242.18</v>
      </c>
      <c r="H59" s="83">
        <v>3154280</v>
      </c>
      <c r="I59" s="9">
        <v>-63.11</v>
      </c>
      <c r="J59" s="9">
        <v>2476.1999999999998</v>
      </c>
      <c r="K59" s="323">
        <v>1239.69</v>
      </c>
      <c r="L59" s="83">
        <v>3069720</v>
      </c>
    </row>
    <row r="60" spans="1:12">
      <c r="A60" s="71" t="s">
        <v>1100</v>
      </c>
      <c r="B60" s="72" t="s">
        <v>1101</v>
      </c>
      <c r="C60" s="73" t="s">
        <v>1102</v>
      </c>
      <c r="D60" s="71">
        <v>61</v>
      </c>
      <c r="E60" s="74"/>
      <c r="F60" s="9">
        <v>2533.89</v>
      </c>
      <c r="G60" s="323">
        <v>2291.4499999999998</v>
      </c>
      <c r="H60" s="83">
        <v>5806282</v>
      </c>
      <c r="I60" s="9">
        <v>-61.3</v>
      </c>
      <c r="J60" s="9">
        <v>2472.5899999999997</v>
      </c>
      <c r="K60" s="323">
        <v>2231.52</v>
      </c>
      <c r="L60" s="83">
        <v>5517634</v>
      </c>
    </row>
    <row r="61" spans="1:12">
      <c r="A61" s="75" t="s">
        <v>1103</v>
      </c>
      <c r="B61" s="75" t="s">
        <v>1103</v>
      </c>
      <c r="C61" s="77" t="s">
        <v>1104</v>
      </c>
      <c r="D61" s="75">
        <v>63</v>
      </c>
      <c r="E61" s="74"/>
      <c r="F61" s="84">
        <v>2684.8399999999997</v>
      </c>
      <c r="G61" s="324">
        <v>1006.44</v>
      </c>
      <c r="H61" s="85">
        <v>2702130</v>
      </c>
      <c r="I61" s="84">
        <v>-111.61</v>
      </c>
      <c r="J61" s="84">
        <v>2573.2299999999996</v>
      </c>
      <c r="K61" s="324">
        <v>984.26</v>
      </c>
      <c r="L61" s="85">
        <v>2532727</v>
      </c>
    </row>
    <row r="62" spans="1:12">
      <c r="A62" s="71" t="s">
        <v>1105</v>
      </c>
      <c r="B62" s="72" t="s">
        <v>1106</v>
      </c>
      <c r="C62" s="73" t="s">
        <v>1107</v>
      </c>
      <c r="D62" s="71">
        <v>64</v>
      </c>
      <c r="E62" s="74"/>
      <c r="F62" s="9">
        <v>2720.5299999999997</v>
      </c>
      <c r="G62" s="323">
        <v>300.41000000000003</v>
      </c>
      <c r="H62" s="83">
        <v>817274</v>
      </c>
      <c r="I62" s="9">
        <v>-123.51</v>
      </c>
      <c r="J62" s="9">
        <v>2597.0199999999995</v>
      </c>
      <c r="K62" s="323">
        <v>295.19</v>
      </c>
      <c r="L62" s="83">
        <v>766614</v>
      </c>
    </row>
    <row r="63" spans="1:12">
      <c r="A63" s="71" t="s">
        <v>1108</v>
      </c>
      <c r="B63" s="72" t="s">
        <v>1109</v>
      </c>
      <c r="C63" s="73" t="s">
        <v>1110</v>
      </c>
      <c r="D63" s="71">
        <v>65</v>
      </c>
      <c r="E63" s="74"/>
      <c r="F63" s="9">
        <v>2345.0899999999997</v>
      </c>
      <c r="G63" s="323">
        <v>3769.71</v>
      </c>
      <c r="H63" s="83">
        <v>8840309</v>
      </c>
      <c r="I63" s="9">
        <v>1.64</v>
      </c>
      <c r="J63" s="9">
        <v>2346.7299999999996</v>
      </c>
      <c r="K63" s="323">
        <v>3721.22</v>
      </c>
      <c r="L63" s="83">
        <v>8732699</v>
      </c>
    </row>
    <row r="64" spans="1:12">
      <c r="A64" s="75" t="s">
        <v>1111</v>
      </c>
      <c r="B64" s="75" t="s">
        <v>1111</v>
      </c>
      <c r="C64" s="78" t="s">
        <v>1112</v>
      </c>
      <c r="D64" s="75">
        <v>66</v>
      </c>
      <c r="E64" s="79"/>
      <c r="F64" s="84">
        <v>1781.2099999999998</v>
      </c>
      <c r="G64" s="324">
        <v>1857.69</v>
      </c>
      <c r="H64" s="85">
        <v>3308936</v>
      </c>
      <c r="I64" s="84">
        <v>189.6</v>
      </c>
      <c r="J64" s="84">
        <v>1970.8099999999997</v>
      </c>
      <c r="K64" s="324">
        <v>1867.48</v>
      </c>
      <c r="L64" s="85">
        <v>3680448</v>
      </c>
    </row>
    <row r="65" spans="1:12">
      <c r="A65" s="71" t="s">
        <v>1113</v>
      </c>
      <c r="B65" s="72" t="s">
        <v>1114</v>
      </c>
      <c r="C65" s="80" t="s">
        <v>1115</v>
      </c>
      <c r="D65" s="71">
        <v>67</v>
      </c>
      <c r="E65" s="79"/>
      <c r="F65" s="9">
        <v>2198.56</v>
      </c>
      <c r="G65" s="323">
        <v>1801.98</v>
      </c>
      <c r="H65" s="83">
        <v>3961761</v>
      </c>
      <c r="I65" s="9">
        <v>50.48</v>
      </c>
      <c r="J65" s="9">
        <v>2249.04</v>
      </c>
      <c r="K65" s="323">
        <v>1786.55</v>
      </c>
      <c r="L65" s="83">
        <v>4018022</v>
      </c>
    </row>
    <row r="66" spans="1:12">
      <c r="A66" s="71" t="s">
        <v>1116</v>
      </c>
      <c r="B66" s="71" t="s">
        <v>1116</v>
      </c>
      <c r="C66" s="80" t="s">
        <v>1117</v>
      </c>
      <c r="D66" s="71">
        <v>68</v>
      </c>
      <c r="E66" s="79"/>
      <c r="F66" s="9">
        <v>2197.4900000000002</v>
      </c>
      <c r="G66" s="323">
        <v>1332.06</v>
      </c>
      <c r="H66" s="83">
        <v>2927189</v>
      </c>
      <c r="I66" s="9">
        <v>50.84</v>
      </c>
      <c r="J66" s="9">
        <v>2248.3300000000004</v>
      </c>
      <c r="K66" s="323">
        <v>1330.39</v>
      </c>
      <c r="L66" s="83">
        <v>2991156</v>
      </c>
    </row>
    <row r="67" spans="1:12">
      <c r="A67" s="71" t="s">
        <v>1118</v>
      </c>
      <c r="B67" s="72" t="s">
        <v>1119</v>
      </c>
      <c r="C67" s="80" t="s">
        <v>1120</v>
      </c>
      <c r="D67" s="71">
        <v>69</v>
      </c>
      <c r="E67" s="79"/>
      <c r="F67" s="9">
        <v>1755.39</v>
      </c>
      <c r="G67" s="323">
        <v>1251.3800000000001</v>
      </c>
      <c r="H67" s="83">
        <v>2196660</v>
      </c>
      <c r="I67" s="9">
        <v>198.2</v>
      </c>
      <c r="J67" s="9">
        <v>1953.5900000000001</v>
      </c>
      <c r="K67" s="323">
        <v>1224.71</v>
      </c>
      <c r="L67" s="83">
        <v>2392581</v>
      </c>
    </row>
    <row r="68" spans="1:12">
      <c r="A68" s="71" t="s">
        <v>1121</v>
      </c>
      <c r="B68" s="72" t="s">
        <v>558</v>
      </c>
      <c r="C68" s="80" t="s">
        <v>1122</v>
      </c>
      <c r="D68" s="71">
        <v>70</v>
      </c>
      <c r="E68" s="79"/>
      <c r="F68" s="9">
        <v>1762.16</v>
      </c>
      <c r="G68" s="323">
        <v>200.53</v>
      </c>
      <c r="H68" s="83">
        <v>353366</v>
      </c>
      <c r="I68" s="9">
        <v>195.95</v>
      </c>
      <c r="J68" s="9">
        <v>1958.1100000000001</v>
      </c>
      <c r="K68" s="323">
        <v>193.93</v>
      </c>
      <c r="L68" s="83">
        <v>379736</v>
      </c>
    </row>
    <row r="69" spans="1:12" ht="15" thickBot="1">
      <c r="A69" s="54" t="s">
        <v>1123</v>
      </c>
      <c r="B69" s="54" t="s">
        <v>1123</v>
      </c>
      <c r="C69" s="54" t="s">
        <v>1124</v>
      </c>
      <c r="D69" s="54"/>
      <c r="E69" s="54"/>
      <c r="F69" s="86">
        <f>H69/G69</f>
        <v>2201.6931588790976</v>
      </c>
      <c r="G69" s="322">
        <f t="shared" ref="G69:L69" si="0">SUM(G17:G68)</f>
        <v>85740.92</v>
      </c>
      <c r="H69" s="87">
        <f t="shared" si="0"/>
        <v>188775197</v>
      </c>
      <c r="I69" s="86">
        <f t="shared" si="0"/>
        <v>2230.2000000000003</v>
      </c>
      <c r="J69" s="86">
        <f t="shared" si="0"/>
        <v>117739.61999999998</v>
      </c>
      <c r="K69" s="322">
        <f t="shared" si="0"/>
        <v>84758.38</v>
      </c>
      <c r="L69" s="87">
        <f t="shared" si="0"/>
        <v>190725738</v>
      </c>
    </row>
    <row r="70" spans="1:12">
      <c r="F70" s="9"/>
      <c r="G70" s="9"/>
      <c r="H70" s="9"/>
      <c r="I70" s="9"/>
      <c r="J70" s="9"/>
      <c r="K70" s="9"/>
      <c r="L70" s="9"/>
    </row>
  </sheetData>
  <conditionalFormatting sqref="B17">
    <cfRule type="expression" dxfId="13" priority="14" stopIfTrue="1">
      <formula>#REF!=1</formula>
    </cfRule>
  </conditionalFormatting>
  <conditionalFormatting sqref="B18:B20">
    <cfRule type="expression" dxfId="12" priority="13" stopIfTrue="1">
      <formula>#REF!=1</formula>
    </cfRule>
  </conditionalFormatting>
  <conditionalFormatting sqref="B23">
    <cfRule type="expression" dxfId="11" priority="12" stopIfTrue="1">
      <formula>#REF!=1</formula>
    </cfRule>
  </conditionalFormatting>
  <conditionalFormatting sqref="B25:B31">
    <cfRule type="expression" dxfId="10" priority="11" stopIfTrue="1">
      <formula>#REF!=1</formula>
    </cfRule>
  </conditionalFormatting>
  <conditionalFormatting sqref="B34">
    <cfRule type="expression" dxfId="9" priority="10" stopIfTrue="1">
      <formula>#REF!=1</formula>
    </cfRule>
  </conditionalFormatting>
  <conditionalFormatting sqref="B36">
    <cfRule type="expression" dxfId="8" priority="9" stopIfTrue="1">
      <formula>#REF!=1</formula>
    </cfRule>
  </conditionalFormatting>
  <conditionalFormatting sqref="B39">
    <cfRule type="expression" dxfId="7" priority="8" stopIfTrue="1">
      <formula>#REF!=1</formula>
    </cfRule>
  </conditionalFormatting>
  <conditionalFormatting sqref="B41">
    <cfRule type="expression" dxfId="6" priority="7" stopIfTrue="1">
      <formula>#REF!=1</formula>
    </cfRule>
  </conditionalFormatting>
  <conditionalFormatting sqref="B44:B45">
    <cfRule type="expression" dxfId="5" priority="6" stopIfTrue="1">
      <formula>#REF!=1</formula>
    </cfRule>
  </conditionalFormatting>
  <conditionalFormatting sqref="B49:B50">
    <cfRule type="expression" dxfId="4" priority="5" stopIfTrue="1">
      <formula>#REF!=1</formula>
    </cfRule>
  </conditionalFormatting>
  <conditionalFormatting sqref="B57:B60">
    <cfRule type="expression" dxfId="3" priority="4" stopIfTrue="1">
      <formula>#REF!=1</formula>
    </cfRule>
  </conditionalFormatting>
  <conditionalFormatting sqref="B62:B63">
    <cfRule type="expression" dxfId="2" priority="3" stopIfTrue="1">
      <formula>#REF!=1</formula>
    </cfRule>
  </conditionalFormatting>
  <conditionalFormatting sqref="B65">
    <cfRule type="expression" dxfId="1" priority="2" stopIfTrue="1">
      <formula>#REF!=1</formula>
    </cfRule>
  </conditionalFormatting>
  <conditionalFormatting sqref="B67:B68">
    <cfRule type="expression" dxfId="0" priority="1" stopIfTrue="1">
      <formula>#REF!=1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EB57379BEA8F48B1745FD639733ABD" ma:contentTypeVersion="20" ma:contentTypeDescription="Create a new document." ma:contentTypeScope="" ma:versionID="187d86fafb8394978f5cda54be23095c">
  <xsd:schema xmlns:xsd="http://www.w3.org/2001/XMLSchema" xmlns:xs="http://www.w3.org/2001/XMLSchema" xmlns:p="http://schemas.microsoft.com/office/2006/metadata/properties" xmlns:ns1="http://schemas.microsoft.com/sharepoint/v3" xmlns:ns2="913f04b1-e25f-4b02-8257-8926e6d1e29e" xmlns:ns3="42170ec2-62f7-43eb-b878-f93d50a65fd9" targetNamespace="http://schemas.microsoft.com/office/2006/metadata/properties" ma:root="true" ma:fieldsID="9f41645418480497068cd6ffd9f5badf" ns1:_="" ns2:_="" ns3:_="">
    <xsd:import namespace="http://schemas.microsoft.com/sharepoint/v3"/>
    <xsd:import namespace="913f04b1-e25f-4b02-8257-8926e6d1e29e"/>
    <xsd:import namespace="42170ec2-62f7-43eb-b878-f93d50a65f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3f04b1-e25f-4b02-8257-8926e6d1e2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70ec2-62f7-43eb-b878-f93d50a65fd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c2eeaf6-1997-472a-8988-c97cc24a7d2c}" ma:internalName="TaxCatchAll" ma:showField="CatchAllData" ma:web="42170ec2-62f7-43eb-b878-f93d50a65f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r 1 o Y 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r 1 o Y 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9 a G F c o i k e 4 D g A A A B E A A A A T A B w A R m 9 y b X V s Y X M v U 2 V j d G l v b j E u b S C i G A A o o B Q A A A A A A A A A A A A A A A A A A A A A A A A A A A A r T k 0 u y c z P U w i G 0 I b W A F B L A Q I t A B Q A A g A I A K 9 a G F e v 2 u w 9 p A A A A P Y A A A A S A A A A A A A A A A A A A A A A A A A A A A B D b 2 5 m a W c v U G F j a 2 F n Z S 5 4 b W x Q S w E C L Q A U A A I A C A C v W h h X D 8 r p q 6 Q A A A D p A A A A E w A A A A A A A A A A A A A A A A D w A A A A W 0 N v b n R l b n R f V H l w Z X N d L n h t b F B L A Q I t A B Q A A g A I A K 9 a G F 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c C 4 k Z T P L Q q A K E w u F 2 x 8 7 A A A A A A I A A A A A A A N m A A D A A A A A E A A A A H 6 i C V g Y v n e 5 D 6 E I 0 y y z r Y Q A A A A A B I A A A K A A A A A Q A A A A u T T 9 x i A / 6 a a P A Q 0 i 2 y N a g l A A A A A m 0 b + i k U 6 Z f S p o j d D w B 0 S M 2 V x d x E D h s 7 9 y / M K k r I o P I B I P / K 4 x + v R k c R n 3 q N 0 3 Y + V P H 3 O D z P K f f E 7 A 3 D M R 8 r D N j l B p u b D b 4 T F G p K m Z A 4 p i M R Q A A A A J Z v r 7 P 4 q F O V P j I J b J 6 h z T 1 4 / h 7 w = = < / D a t a M a s h u p > 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913f04b1-e25f-4b02-8257-8926e6d1e29e">
      <Terms xmlns="http://schemas.microsoft.com/office/infopath/2007/PartnerControls"/>
    </lcf76f155ced4ddcb4097134ff3c332f>
    <TaxCatchAll xmlns="42170ec2-62f7-43eb-b878-f93d50a65fd9"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E9846B-E3F5-4FC7-A56F-9CE63659B3AD}"/>
</file>

<file path=customXml/itemProps2.xml><?xml version="1.0" encoding="utf-8"?>
<ds:datastoreItem xmlns:ds="http://schemas.openxmlformats.org/officeDocument/2006/customXml" ds:itemID="{7AE30170-C19A-48D3-B70B-B40C78662F63}"/>
</file>

<file path=customXml/itemProps3.xml><?xml version="1.0" encoding="utf-8"?>
<ds:datastoreItem xmlns:ds="http://schemas.openxmlformats.org/officeDocument/2006/customXml" ds:itemID="{1D2CBEEB-CF53-41AF-8EEE-1A1ACB91388B}"/>
</file>

<file path=customXml/itemProps4.xml><?xml version="1.0" encoding="utf-8"?>
<ds:datastoreItem xmlns:ds="http://schemas.openxmlformats.org/officeDocument/2006/customXml" ds:itemID="{98526CF7-BE6E-4764-AAAF-26A6DBF3D7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Jennifer</dc:creator>
  <cp:keywords/>
  <dc:description/>
  <cp:lastModifiedBy>Lee, Nicole</cp:lastModifiedBy>
  <cp:revision/>
  <dcterms:created xsi:type="dcterms:W3CDTF">2015-06-05T18:17:20Z</dcterms:created>
  <dcterms:modified xsi:type="dcterms:W3CDTF">2024-09-04T21:02:57Z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0x01010037EB57379BEA8F48B1745FD639733ABD</vt:lpwstr>
  </property>
</Properties>
</file>